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203" i="1" l="1"/>
  <c r="D191" i="1"/>
  <c r="E19" i="1"/>
  <c r="D19" i="1"/>
  <c r="J13" i="1" s="1"/>
  <c r="C19" i="1"/>
  <c r="G17" i="1"/>
  <c r="G19" i="1" s="1"/>
  <c r="G21" i="1" s="1"/>
  <c r="K7" i="1"/>
  <c r="I7" i="1"/>
  <c r="E35" i="1"/>
  <c r="D35" i="1"/>
  <c r="J29" i="1" s="1"/>
  <c r="C35" i="1"/>
  <c r="G33" i="1"/>
  <c r="I33" i="1" s="1"/>
  <c r="K23" i="1"/>
  <c r="I23" i="1"/>
  <c r="F200" i="1"/>
  <c r="J200" i="1"/>
  <c r="E53" i="1"/>
  <c r="D53" i="1"/>
  <c r="J47" i="1" s="1"/>
  <c r="C53" i="1"/>
  <c r="G51" i="1"/>
  <c r="D192" i="1" s="1"/>
  <c r="K41" i="1"/>
  <c r="I41" i="1"/>
  <c r="D190" i="1" l="1"/>
  <c r="H13" i="1"/>
  <c r="K13" i="1" s="1"/>
  <c r="I17" i="1"/>
  <c r="J17" i="1"/>
  <c r="K19" i="1" s="1"/>
  <c r="E190" i="1" s="1"/>
  <c r="I190" i="1" s="1"/>
  <c r="J33" i="1"/>
  <c r="K35" i="1" s="1"/>
  <c r="E191" i="1" s="1"/>
  <c r="I191" i="1" s="1"/>
  <c r="G35" i="1"/>
  <c r="G37" i="1" s="1"/>
  <c r="H29" i="1"/>
  <c r="K29" i="1" s="1"/>
  <c r="G53" i="1"/>
  <c r="G55" i="1" s="1"/>
  <c r="H47" i="1"/>
  <c r="K47" i="1" s="1"/>
  <c r="I51" i="1"/>
  <c r="J51" i="1"/>
  <c r="K53" i="1" s="1"/>
  <c r="E192" i="1" s="1"/>
  <c r="I192" i="1" l="1"/>
  <c r="I59" i="1" l="1"/>
  <c r="K59" i="1"/>
  <c r="G69" i="1"/>
  <c r="H65" i="1" l="1"/>
  <c r="D193" i="1"/>
  <c r="I69" i="1"/>
  <c r="J69" i="1"/>
  <c r="K95" i="1"/>
  <c r="I95" i="1"/>
  <c r="E179" i="1" l="1"/>
  <c r="D179" i="1"/>
  <c r="J173" i="1" s="1"/>
  <c r="C179" i="1"/>
  <c r="G177" i="1"/>
  <c r="K167" i="1"/>
  <c r="I167" i="1"/>
  <c r="E161" i="1"/>
  <c r="D161" i="1"/>
  <c r="J155" i="1" s="1"/>
  <c r="C161" i="1"/>
  <c r="G159" i="1"/>
  <c r="D198" i="1" s="1"/>
  <c r="K149" i="1"/>
  <c r="I149" i="1"/>
  <c r="E143" i="1"/>
  <c r="D143" i="1"/>
  <c r="J137" i="1" s="1"/>
  <c r="C143" i="1"/>
  <c r="G141" i="1"/>
  <c r="K131" i="1"/>
  <c r="I131" i="1"/>
  <c r="E125" i="1"/>
  <c r="D125" i="1"/>
  <c r="J119" i="1" s="1"/>
  <c r="C125" i="1"/>
  <c r="G123" i="1"/>
  <c r="K113" i="1"/>
  <c r="I113" i="1"/>
  <c r="E107" i="1"/>
  <c r="D107" i="1"/>
  <c r="J101" i="1" s="1"/>
  <c r="C107" i="1"/>
  <c r="G105" i="1"/>
  <c r="E89" i="1"/>
  <c r="D89" i="1"/>
  <c r="J83" i="1" s="1"/>
  <c r="C89" i="1"/>
  <c r="G87" i="1"/>
  <c r="K77" i="1"/>
  <c r="I77" i="1"/>
  <c r="E71" i="1"/>
  <c r="D71" i="1"/>
  <c r="J65" i="1" s="1"/>
  <c r="K65" i="1" s="1"/>
  <c r="C71" i="1"/>
  <c r="I105" i="1" l="1"/>
  <c r="D195" i="1"/>
  <c r="H119" i="1"/>
  <c r="K119" i="1" s="1"/>
  <c r="D196" i="1"/>
  <c r="I87" i="1"/>
  <c r="D194" i="1"/>
  <c r="H137" i="1"/>
  <c r="D197" i="1"/>
  <c r="H173" i="1"/>
  <c r="D199" i="1"/>
  <c r="G161" i="1"/>
  <c r="G163" i="1" s="1"/>
  <c r="K173" i="1"/>
  <c r="G125" i="1"/>
  <c r="G127" i="1" s="1"/>
  <c r="K137" i="1"/>
  <c r="G143" i="1"/>
  <c r="G145" i="1" s="1"/>
  <c r="H155" i="1"/>
  <c r="K155" i="1" s="1"/>
  <c r="G179" i="1"/>
  <c r="G181" i="1" s="1"/>
  <c r="G107" i="1"/>
  <c r="G109" i="1" s="1"/>
  <c r="I177" i="1"/>
  <c r="J177" i="1"/>
  <c r="K179" i="1" s="1"/>
  <c r="E199" i="1" s="1"/>
  <c r="I199" i="1" s="1"/>
  <c r="I159" i="1"/>
  <c r="J159" i="1"/>
  <c r="I141" i="1"/>
  <c r="J141" i="1"/>
  <c r="K143" i="1" s="1"/>
  <c r="E197" i="1" s="1"/>
  <c r="I197" i="1" s="1"/>
  <c r="I123" i="1"/>
  <c r="J123" i="1"/>
  <c r="K125" i="1" s="1"/>
  <c r="E196" i="1" s="1"/>
  <c r="I196" i="1" s="1"/>
  <c r="J105" i="1"/>
  <c r="K107" i="1" s="1"/>
  <c r="E195" i="1" s="1"/>
  <c r="I195" i="1" s="1"/>
  <c r="H101" i="1"/>
  <c r="K101" i="1" s="1"/>
  <c r="G89" i="1"/>
  <c r="G91" i="1" s="1"/>
  <c r="G71" i="1"/>
  <c r="G73" i="1" s="1"/>
  <c r="J87" i="1"/>
  <c r="K89" i="1" s="1"/>
  <c r="E194" i="1" s="1"/>
  <c r="I194" i="1" s="1"/>
  <c r="H83" i="1"/>
  <c r="K83" i="1" s="1"/>
  <c r="K71" i="1"/>
  <c r="E193" i="1" s="1"/>
  <c r="D200" i="1" l="1"/>
  <c r="K161" i="1"/>
  <c r="E198" i="1" s="1"/>
  <c r="E200" i="1" s="1"/>
  <c r="I193" i="1"/>
  <c r="I198" i="1" l="1"/>
  <c r="I200" i="1" s="1"/>
  <c r="E202" i="1" s="1"/>
  <c r="E205" i="1" s="1"/>
</calcChain>
</file>

<file path=xl/sharedStrings.xml><?xml version="1.0" encoding="utf-8"?>
<sst xmlns="http://schemas.openxmlformats.org/spreadsheetml/2006/main" count="404" uniqueCount="51">
  <si>
    <t>Расчет выката</t>
  </si>
  <si>
    <t xml:space="preserve">неделя </t>
  </si>
  <si>
    <t>-</t>
  </si>
  <si>
    <t>дни нед</t>
  </si>
  <si>
    <t>дата</t>
  </si>
  <si>
    <t>сумма</t>
  </si>
  <si>
    <t>нал</t>
  </si>
  <si>
    <t>чай</t>
  </si>
  <si>
    <t>ПАРК</t>
  </si>
  <si>
    <t>доп вс</t>
  </si>
  <si>
    <t>Кавалеров</t>
  </si>
  <si>
    <t>грязь</t>
  </si>
  <si>
    <t>чай, зсд</t>
  </si>
  <si>
    <t>придет парку</t>
  </si>
  <si>
    <t>пн</t>
  </si>
  <si>
    <t>Wheely</t>
  </si>
  <si>
    <t>вт</t>
  </si>
  <si>
    <t>Рука</t>
  </si>
  <si>
    <t>ср</t>
  </si>
  <si>
    <t>Yandex</t>
  </si>
  <si>
    <t>чт</t>
  </si>
  <si>
    <t>Ситимобил</t>
  </si>
  <si>
    <t>пт</t>
  </si>
  <si>
    <t>Gett</t>
  </si>
  <si>
    <t>сб</t>
  </si>
  <si>
    <t>Выкат</t>
  </si>
  <si>
    <t>Смены</t>
  </si>
  <si>
    <t>Ср. выкат</t>
  </si>
  <si>
    <t>Комп-я</t>
  </si>
  <si>
    <t>вс</t>
  </si>
  <si>
    <t>доп пн</t>
  </si>
  <si>
    <t>Выкат без чая</t>
  </si>
  <si>
    <t>Топливо</t>
  </si>
  <si>
    <t>Долги</t>
  </si>
  <si>
    <t>Выплата</t>
  </si>
  <si>
    <t>итог</t>
  </si>
  <si>
    <t>Ср. выкат без чая</t>
  </si>
  <si>
    <t>недели</t>
  </si>
  <si>
    <t>неделя</t>
  </si>
  <si>
    <t xml:space="preserve">начислено </t>
  </si>
  <si>
    <t>остаток</t>
  </si>
  <si>
    <t>перечислено</t>
  </si>
  <si>
    <t>депозит</t>
  </si>
  <si>
    <t>выкат</t>
  </si>
  <si>
    <t>Сводный отчет Парк "Сарай" Кавалеров 20.08.2024</t>
  </si>
  <si>
    <t>Не вернул депозит</t>
  </si>
  <si>
    <t>По итогу парк не заплатил сумму</t>
  </si>
  <si>
    <t>факт</t>
  </si>
  <si>
    <t>Оплата по дог.</t>
  </si>
  <si>
    <t>А написал что я должен</t>
  </si>
  <si>
    <t>ПАРК УКРАЛ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</si>
</sst>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9" fontId="0" fillId="2" borderId="1" xfId="0" applyNumberFormat="1" applyFill="1" applyBorder="1"/>
    <xf numFmtId="2" fontId="0" fillId="0" borderId="1" xfId="0" applyNumberFormat="1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Border="1"/>
    <xf numFmtId="2" fontId="1" fillId="0" borderId="1" xfId="0" applyNumberFormat="1" applyFont="1" applyBorder="1" applyAlignment="1"/>
    <xf numFmtId="0" fontId="1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164" fontId="0" fillId="0" borderId="0" xfId="0" applyNumberFormat="1"/>
    <xf numFmtId="164" fontId="3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7"/>
  <sheetViews>
    <sheetView tabSelected="1" topLeftCell="A41" workbookViewId="0">
      <selection activeCell="F9" sqref="F9"/>
    </sheetView>
  </sheetViews>
  <sheetFormatPr defaultRowHeight="15" x14ac:dyDescent="0.25"/>
  <cols>
    <col min="1" max="1" width="11.28515625" customWidth="1"/>
    <col min="2" max="2" width="11.85546875" customWidth="1"/>
    <col min="3" max="3" width="10.42578125" customWidth="1"/>
    <col min="4" max="4" width="12" customWidth="1"/>
    <col min="5" max="5" width="14.42578125" customWidth="1"/>
    <col min="6" max="6" width="14.28515625" customWidth="1"/>
    <col min="7" max="7" width="17.7109375" customWidth="1"/>
    <col min="8" max="8" width="11.42578125" customWidth="1"/>
    <col min="9" max="9" width="13.140625" customWidth="1"/>
    <col min="11" max="11" width="14.7109375" customWidth="1"/>
  </cols>
  <sheetData>
    <row r="2" spans="1:11" x14ac:dyDescent="0.25">
      <c r="D2" t="s">
        <v>44</v>
      </c>
    </row>
    <row r="7" spans="1:11" x14ac:dyDescent="0.25">
      <c r="A7" s="29" t="s">
        <v>0</v>
      </c>
      <c r="B7" s="29"/>
      <c r="C7" s="29"/>
      <c r="G7" s="30" t="s">
        <v>1</v>
      </c>
      <c r="H7" s="30"/>
      <c r="I7" s="1">
        <f>B11</f>
        <v>45523</v>
      </c>
      <c r="J7" s="16" t="s">
        <v>2</v>
      </c>
      <c r="K7" s="1">
        <f>B17</f>
        <v>45529</v>
      </c>
    </row>
    <row r="9" spans="1:11" x14ac:dyDescent="0.25">
      <c r="A9" s="3" t="s">
        <v>3</v>
      </c>
      <c r="B9" s="3" t="s">
        <v>4</v>
      </c>
      <c r="C9" s="3" t="s">
        <v>5</v>
      </c>
      <c r="D9" s="4" t="s">
        <v>6</v>
      </c>
      <c r="E9" s="4" t="s">
        <v>7</v>
      </c>
      <c r="F9" s="5"/>
      <c r="H9" s="3" t="s">
        <v>8</v>
      </c>
    </row>
    <row r="10" spans="1:11" x14ac:dyDescent="0.25">
      <c r="A10" s="3" t="s">
        <v>9</v>
      </c>
      <c r="B10" s="6">
        <v>45522</v>
      </c>
      <c r="C10" s="3"/>
      <c r="D10" s="3"/>
      <c r="E10" s="3"/>
      <c r="G10" s="3" t="s">
        <v>10</v>
      </c>
      <c r="H10" s="7" t="s">
        <v>11</v>
      </c>
      <c r="I10" s="7" t="s">
        <v>12</v>
      </c>
      <c r="J10" s="7" t="s">
        <v>6</v>
      </c>
      <c r="K10" s="7" t="s">
        <v>13</v>
      </c>
    </row>
    <row r="11" spans="1:11" x14ac:dyDescent="0.25">
      <c r="A11" s="3" t="s">
        <v>14</v>
      </c>
      <c r="B11" s="6">
        <v>45523</v>
      </c>
      <c r="C11" s="3">
        <v>11691</v>
      </c>
      <c r="D11" s="3"/>
      <c r="E11" s="3"/>
      <c r="G11" s="7" t="s">
        <v>15</v>
      </c>
      <c r="H11" s="8"/>
      <c r="I11" s="8"/>
      <c r="J11" s="8"/>
      <c r="K11" s="8"/>
    </row>
    <row r="12" spans="1:11" x14ac:dyDescent="0.25">
      <c r="A12" s="3" t="s">
        <v>16</v>
      </c>
      <c r="B12" s="6">
        <v>45524</v>
      </c>
      <c r="C12" s="3">
        <v>2915</v>
      </c>
      <c r="D12" s="3">
        <v>914</v>
      </c>
      <c r="E12" s="3"/>
      <c r="G12" s="7" t="s">
        <v>17</v>
      </c>
      <c r="H12" s="8"/>
      <c r="I12" s="8"/>
      <c r="J12" s="8"/>
      <c r="K12" s="8"/>
    </row>
    <row r="13" spans="1:11" x14ac:dyDescent="0.25">
      <c r="A13" s="3" t="s">
        <v>18</v>
      </c>
      <c r="B13" s="6">
        <v>45525</v>
      </c>
      <c r="C13" s="3"/>
      <c r="D13" s="3"/>
      <c r="E13" s="3"/>
      <c r="G13" s="7" t="s">
        <v>19</v>
      </c>
      <c r="H13" s="8">
        <f>G17</f>
        <v>14606</v>
      </c>
      <c r="I13" s="8"/>
      <c r="J13" s="8">
        <f>D19</f>
        <v>914</v>
      </c>
      <c r="K13" s="8">
        <f>H13-J13-I13</f>
        <v>13692</v>
      </c>
    </row>
    <row r="14" spans="1:11" x14ac:dyDescent="0.25">
      <c r="A14" s="3" t="s">
        <v>20</v>
      </c>
      <c r="B14" s="6">
        <v>45526</v>
      </c>
      <c r="C14" s="3"/>
      <c r="D14" s="3"/>
      <c r="E14" s="3"/>
      <c r="G14" s="7" t="s">
        <v>21</v>
      </c>
      <c r="H14" s="8"/>
      <c r="I14" s="8"/>
      <c r="J14" s="8"/>
      <c r="K14" s="8"/>
    </row>
    <row r="15" spans="1:11" x14ac:dyDescent="0.25">
      <c r="A15" s="3" t="s">
        <v>22</v>
      </c>
      <c r="B15" s="6">
        <v>45527</v>
      </c>
      <c r="C15" s="3"/>
      <c r="D15" s="3"/>
      <c r="E15" s="3"/>
      <c r="G15" s="7" t="s">
        <v>23</v>
      </c>
      <c r="H15" s="8"/>
      <c r="I15" s="8"/>
      <c r="J15" s="8"/>
      <c r="K15" s="8"/>
    </row>
    <row r="16" spans="1:11" x14ac:dyDescent="0.25">
      <c r="A16" s="3" t="s">
        <v>24</v>
      </c>
      <c r="B16" s="6">
        <v>45528</v>
      </c>
      <c r="C16" s="3"/>
      <c r="D16" s="3"/>
      <c r="E16" s="3"/>
      <c r="G16" s="7" t="s">
        <v>25</v>
      </c>
      <c r="H16" s="7" t="s">
        <v>26</v>
      </c>
      <c r="I16" s="7" t="s">
        <v>27</v>
      </c>
      <c r="J16" s="9">
        <v>0.6</v>
      </c>
      <c r="K16" s="7" t="s">
        <v>28</v>
      </c>
    </row>
    <row r="17" spans="1:11" x14ac:dyDescent="0.25">
      <c r="A17" s="3" t="s">
        <v>29</v>
      </c>
      <c r="B17" s="6">
        <v>45529</v>
      </c>
      <c r="C17" s="3"/>
      <c r="D17" s="3"/>
      <c r="E17" s="3"/>
      <c r="G17" s="3">
        <f>SUM(C10:C18)</f>
        <v>14606</v>
      </c>
      <c r="H17" s="3">
        <v>1</v>
      </c>
      <c r="I17" s="10">
        <f>G17/H17</f>
        <v>14606</v>
      </c>
      <c r="J17" s="3">
        <f>G17*J16</f>
        <v>8763.6</v>
      </c>
      <c r="K17" s="3"/>
    </row>
    <row r="18" spans="1:11" ht="15.75" thickBot="1" x14ac:dyDescent="0.3">
      <c r="A18" s="3" t="s">
        <v>30</v>
      </c>
      <c r="B18" s="6">
        <v>45530</v>
      </c>
      <c r="C18" s="3"/>
      <c r="D18" s="3"/>
      <c r="E18" s="3"/>
      <c r="G18" s="7" t="s">
        <v>31</v>
      </c>
      <c r="I18" s="7" t="s">
        <v>32</v>
      </c>
      <c r="J18" s="7" t="s">
        <v>33</v>
      </c>
      <c r="K18" s="11" t="s">
        <v>34</v>
      </c>
    </row>
    <row r="19" spans="1:11" ht="15.75" thickBot="1" x14ac:dyDescent="0.3">
      <c r="A19" s="3" t="s">
        <v>35</v>
      </c>
      <c r="B19" s="3"/>
      <c r="C19" s="3">
        <f>SUM(C10:C18)</f>
        <v>14606</v>
      </c>
      <c r="D19" s="3">
        <f>SUM(D10:D18)</f>
        <v>914</v>
      </c>
      <c r="E19" s="3">
        <f>SUM(E10:E18)</f>
        <v>0</v>
      </c>
      <c r="G19" s="3">
        <f>G17-E19</f>
        <v>14606</v>
      </c>
      <c r="J19" s="12"/>
      <c r="K19" s="13">
        <f>J17-J19-J13</f>
        <v>7849.6</v>
      </c>
    </row>
    <row r="20" spans="1:11" x14ac:dyDescent="0.25">
      <c r="G20" s="7" t="s">
        <v>36</v>
      </c>
    </row>
    <row r="21" spans="1:11" x14ac:dyDescent="0.25">
      <c r="G21" s="10">
        <f>G19/H17</f>
        <v>14606</v>
      </c>
    </row>
    <row r="23" spans="1:11" x14ac:dyDescent="0.25">
      <c r="A23" s="29" t="s">
        <v>0</v>
      </c>
      <c r="B23" s="29"/>
      <c r="C23" s="29"/>
      <c r="G23" s="30" t="s">
        <v>1</v>
      </c>
      <c r="H23" s="30"/>
      <c r="I23" s="1">
        <f>B27</f>
        <v>45516</v>
      </c>
      <c r="J23" s="16" t="s">
        <v>2</v>
      </c>
      <c r="K23" s="1">
        <f>B33</f>
        <v>45522</v>
      </c>
    </row>
    <row r="25" spans="1:11" x14ac:dyDescent="0.25">
      <c r="A25" s="3" t="s">
        <v>3</v>
      </c>
      <c r="B25" s="3" t="s">
        <v>4</v>
      </c>
      <c r="C25" s="3" t="s">
        <v>5</v>
      </c>
      <c r="D25" s="4" t="s">
        <v>6</v>
      </c>
      <c r="E25" s="4" t="s">
        <v>7</v>
      </c>
      <c r="F25" s="5"/>
      <c r="H25" s="3" t="s">
        <v>8</v>
      </c>
    </row>
    <row r="26" spans="1:11" x14ac:dyDescent="0.25">
      <c r="A26" s="3" t="s">
        <v>9</v>
      </c>
      <c r="B26" s="6">
        <v>45515</v>
      </c>
      <c r="C26" s="3"/>
      <c r="D26" s="3"/>
      <c r="E26" s="3"/>
      <c r="G26" s="3" t="s">
        <v>10</v>
      </c>
      <c r="H26" s="7" t="s">
        <v>11</v>
      </c>
      <c r="I26" s="7" t="s">
        <v>12</v>
      </c>
      <c r="J26" s="7" t="s">
        <v>6</v>
      </c>
      <c r="K26" s="7" t="s">
        <v>13</v>
      </c>
    </row>
    <row r="27" spans="1:11" x14ac:dyDescent="0.25">
      <c r="A27" s="3" t="s">
        <v>14</v>
      </c>
      <c r="B27" s="6">
        <v>45516</v>
      </c>
      <c r="C27" s="3">
        <v>11853</v>
      </c>
      <c r="D27" s="3">
        <v>1448</v>
      </c>
      <c r="E27" s="3">
        <v>82.9</v>
      </c>
      <c r="G27" s="7" t="s">
        <v>15</v>
      </c>
      <c r="H27" s="8"/>
      <c r="I27" s="8"/>
      <c r="J27" s="8"/>
      <c r="K27" s="8"/>
    </row>
    <row r="28" spans="1:11" x14ac:dyDescent="0.25">
      <c r="A28" s="3" t="s">
        <v>16</v>
      </c>
      <c r="B28" s="6">
        <v>45517</v>
      </c>
      <c r="C28" s="3">
        <v>2958</v>
      </c>
      <c r="D28" s="3">
        <v>1545</v>
      </c>
      <c r="E28" s="3"/>
      <c r="G28" s="7" t="s">
        <v>17</v>
      </c>
      <c r="H28" s="8"/>
      <c r="I28" s="8"/>
      <c r="J28" s="8"/>
      <c r="K28" s="8"/>
    </row>
    <row r="29" spans="1:11" x14ac:dyDescent="0.25">
      <c r="A29" s="3" t="s">
        <v>18</v>
      </c>
      <c r="B29" s="6">
        <v>45518</v>
      </c>
      <c r="C29" s="3"/>
      <c r="D29" s="3"/>
      <c r="E29" s="3"/>
      <c r="G29" s="7" t="s">
        <v>19</v>
      </c>
      <c r="H29" s="8">
        <f>G33</f>
        <v>45665</v>
      </c>
      <c r="I29" s="8"/>
      <c r="J29" s="8">
        <f>D35</f>
        <v>4238</v>
      </c>
      <c r="K29" s="8">
        <f>H29-J29-I29</f>
        <v>41427</v>
      </c>
    </row>
    <row r="30" spans="1:11" x14ac:dyDescent="0.25">
      <c r="A30" s="3" t="s">
        <v>20</v>
      </c>
      <c r="B30" s="6">
        <v>45519</v>
      </c>
      <c r="C30" s="3">
        <v>13780</v>
      </c>
      <c r="D30" s="3"/>
      <c r="E30" s="3">
        <v>200</v>
      </c>
      <c r="G30" s="7" t="s">
        <v>21</v>
      </c>
      <c r="H30" s="8"/>
      <c r="I30" s="8"/>
      <c r="J30" s="8"/>
      <c r="K30" s="8"/>
    </row>
    <row r="31" spans="1:11" x14ac:dyDescent="0.25">
      <c r="A31" s="3" t="s">
        <v>22</v>
      </c>
      <c r="B31" s="6">
        <v>45520</v>
      </c>
      <c r="C31" s="3">
        <v>14611</v>
      </c>
      <c r="D31" s="3"/>
      <c r="E31" s="3">
        <v>357.1</v>
      </c>
      <c r="G31" s="7" t="s">
        <v>23</v>
      </c>
      <c r="H31" s="8"/>
      <c r="I31" s="8"/>
      <c r="J31" s="8"/>
      <c r="K31" s="8"/>
    </row>
    <row r="32" spans="1:11" x14ac:dyDescent="0.25">
      <c r="A32" s="3" t="s">
        <v>24</v>
      </c>
      <c r="B32" s="6">
        <v>45521</v>
      </c>
      <c r="C32" s="3">
        <v>2463</v>
      </c>
      <c r="D32" s="3">
        <v>1245</v>
      </c>
      <c r="E32" s="3"/>
      <c r="G32" s="7" t="s">
        <v>25</v>
      </c>
      <c r="H32" s="7" t="s">
        <v>26</v>
      </c>
      <c r="I32" s="7" t="s">
        <v>27</v>
      </c>
      <c r="J32" s="9">
        <v>0.6</v>
      </c>
      <c r="K32" s="7" t="s">
        <v>28</v>
      </c>
    </row>
    <row r="33" spans="1:11" x14ac:dyDescent="0.25">
      <c r="A33" s="3" t="s">
        <v>29</v>
      </c>
      <c r="B33" s="6">
        <v>45522</v>
      </c>
      <c r="C33" s="3"/>
      <c r="D33" s="3"/>
      <c r="E33" s="3"/>
      <c r="G33" s="3">
        <f>SUM(C26:C34)</f>
        <v>45665</v>
      </c>
      <c r="H33" s="3">
        <v>3</v>
      </c>
      <c r="I33" s="10">
        <f>G33/H33</f>
        <v>15221.666666666666</v>
      </c>
      <c r="J33" s="3">
        <f>G33*J32</f>
        <v>27399</v>
      </c>
      <c r="K33" s="3"/>
    </row>
    <row r="34" spans="1:11" ht="15.75" thickBot="1" x14ac:dyDescent="0.3">
      <c r="A34" s="3" t="s">
        <v>30</v>
      </c>
      <c r="B34" s="6">
        <v>45523</v>
      </c>
      <c r="C34" s="3"/>
      <c r="D34" s="3"/>
      <c r="E34" s="3"/>
      <c r="G34" s="7" t="s">
        <v>31</v>
      </c>
      <c r="I34" s="7" t="s">
        <v>32</v>
      </c>
      <c r="J34" s="7" t="s">
        <v>33</v>
      </c>
      <c r="K34" s="11" t="s">
        <v>34</v>
      </c>
    </row>
    <row r="35" spans="1:11" ht="15.75" thickBot="1" x14ac:dyDescent="0.3">
      <c r="A35" s="3" t="s">
        <v>35</v>
      </c>
      <c r="B35" s="3"/>
      <c r="C35" s="3">
        <f>SUM(C26:C34)</f>
        <v>45665</v>
      </c>
      <c r="D35" s="3">
        <f>SUM(D26:D34)</f>
        <v>4238</v>
      </c>
      <c r="E35" s="3">
        <f>SUM(E26:E34)</f>
        <v>640</v>
      </c>
      <c r="G35" s="3">
        <f>G33-E35</f>
        <v>45025</v>
      </c>
      <c r="J35" s="12"/>
      <c r="K35" s="13">
        <f>J33-J35-J29</f>
        <v>23161</v>
      </c>
    </row>
    <row r="36" spans="1:11" x14ac:dyDescent="0.25">
      <c r="G36" s="7" t="s">
        <v>36</v>
      </c>
    </row>
    <row r="37" spans="1:11" x14ac:dyDescent="0.25">
      <c r="G37" s="10">
        <f>G35/H33</f>
        <v>15008.333333333334</v>
      </c>
    </row>
    <row r="41" spans="1:11" x14ac:dyDescent="0.25">
      <c r="A41" s="29" t="s">
        <v>0</v>
      </c>
      <c r="B41" s="29"/>
      <c r="C41" s="29"/>
      <c r="G41" s="30" t="s">
        <v>1</v>
      </c>
      <c r="H41" s="30"/>
      <c r="I41" s="1">
        <f>B45</f>
        <v>45509</v>
      </c>
      <c r="J41" s="16" t="s">
        <v>2</v>
      </c>
      <c r="K41" s="1">
        <f>B51</f>
        <v>45515</v>
      </c>
    </row>
    <row r="43" spans="1:11" x14ac:dyDescent="0.25">
      <c r="A43" s="3" t="s">
        <v>3</v>
      </c>
      <c r="B43" s="3" t="s">
        <v>4</v>
      </c>
      <c r="C43" s="3" t="s">
        <v>5</v>
      </c>
      <c r="D43" s="4" t="s">
        <v>6</v>
      </c>
      <c r="E43" s="4" t="s">
        <v>7</v>
      </c>
      <c r="F43" s="5"/>
      <c r="H43" s="3" t="s">
        <v>8</v>
      </c>
    </row>
    <row r="44" spans="1:11" x14ac:dyDescent="0.25">
      <c r="A44" s="3" t="s">
        <v>9</v>
      </c>
      <c r="B44" s="6">
        <v>45508</v>
      </c>
      <c r="C44" s="3"/>
      <c r="D44" s="3"/>
      <c r="E44" s="3"/>
      <c r="G44" s="3" t="s">
        <v>10</v>
      </c>
      <c r="H44" s="7" t="s">
        <v>11</v>
      </c>
      <c r="I44" s="7" t="s">
        <v>12</v>
      </c>
      <c r="J44" s="7" t="s">
        <v>6</v>
      </c>
      <c r="K44" s="7" t="s">
        <v>13</v>
      </c>
    </row>
    <row r="45" spans="1:11" x14ac:dyDescent="0.25">
      <c r="A45" s="3" t="s">
        <v>14</v>
      </c>
      <c r="B45" s="6">
        <v>45509</v>
      </c>
      <c r="C45" s="3">
        <v>10332</v>
      </c>
      <c r="D45" s="3">
        <v>2141</v>
      </c>
      <c r="E45" s="3"/>
      <c r="G45" s="7" t="s">
        <v>15</v>
      </c>
      <c r="H45" s="8"/>
      <c r="I45" s="8"/>
      <c r="J45" s="8"/>
      <c r="K45" s="8"/>
    </row>
    <row r="46" spans="1:11" x14ac:dyDescent="0.25">
      <c r="A46" s="3" t="s">
        <v>16</v>
      </c>
      <c r="B46" s="6">
        <v>45510</v>
      </c>
      <c r="C46" s="3">
        <v>11957</v>
      </c>
      <c r="D46" s="3">
        <v>1828</v>
      </c>
      <c r="E46" s="3">
        <v>336.6</v>
      </c>
      <c r="G46" s="7" t="s">
        <v>17</v>
      </c>
      <c r="H46" s="8"/>
      <c r="I46" s="8"/>
      <c r="J46" s="8"/>
      <c r="K46" s="8"/>
    </row>
    <row r="47" spans="1:11" x14ac:dyDescent="0.25">
      <c r="A47" s="3" t="s">
        <v>18</v>
      </c>
      <c r="B47" s="6">
        <v>45511</v>
      </c>
      <c r="C47" s="3">
        <v>6599</v>
      </c>
      <c r="D47" s="3">
        <v>1210</v>
      </c>
      <c r="E47" s="3">
        <v>54.65</v>
      </c>
      <c r="G47" s="7" t="s">
        <v>19</v>
      </c>
      <c r="H47" s="8">
        <f>G51</f>
        <v>43813</v>
      </c>
      <c r="I47" s="8"/>
      <c r="J47" s="8">
        <f>D53</f>
        <v>5179</v>
      </c>
      <c r="K47" s="8">
        <f>H47-J47-I47</f>
        <v>38634</v>
      </c>
    </row>
    <row r="48" spans="1:11" x14ac:dyDescent="0.25">
      <c r="A48" s="3" t="s">
        <v>20</v>
      </c>
      <c r="B48" s="6">
        <v>45512</v>
      </c>
      <c r="C48" s="3"/>
      <c r="D48" s="3"/>
      <c r="E48" s="3"/>
      <c r="G48" s="7" t="s">
        <v>21</v>
      </c>
      <c r="H48" s="8"/>
      <c r="I48" s="8"/>
      <c r="J48" s="8"/>
      <c r="K48" s="8"/>
    </row>
    <row r="49" spans="1:11" x14ac:dyDescent="0.25">
      <c r="A49" s="3" t="s">
        <v>22</v>
      </c>
      <c r="B49" s="6">
        <v>45513</v>
      </c>
      <c r="C49" s="3"/>
      <c r="D49" s="3"/>
      <c r="E49" s="3"/>
      <c r="G49" s="7" t="s">
        <v>23</v>
      </c>
      <c r="H49" s="8"/>
      <c r="I49" s="8"/>
      <c r="J49" s="8"/>
      <c r="K49" s="8"/>
    </row>
    <row r="50" spans="1:11" x14ac:dyDescent="0.25">
      <c r="A50" s="3" t="s">
        <v>24</v>
      </c>
      <c r="B50" s="6">
        <v>45514</v>
      </c>
      <c r="C50" s="3"/>
      <c r="D50" s="3"/>
      <c r="E50" s="3"/>
      <c r="G50" s="7" t="s">
        <v>25</v>
      </c>
      <c r="H50" s="7" t="s">
        <v>26</v>
      </c>
      <c r="I50" s="7" t="s">
        <v>27</v>
      </c>
      <c r="J50" s="9">
        <v>0.6</v>
      </c>
      <c r="K50" s="7" t="s">
        <v>28</v>
      </c>
    </row>
    <row r="51" spans="1:11" x14ac:dyDescent="0.25">
      <c r="A51" s="3" t="s">
        <v>29</v>
      </c>
      <c r="B51" s="6">
        <v>45515</v>
      </c>
      <c r="C51" s="3">
        <v>14925</v>
      </c>
      <c r="D51" s="3"/>
      <c r="E51" s="3"/>
      <c r="G51" s="3">
        <f>SUM(C44:C52)</f>
        <v>43813</v>
      </c>
      <c r="H51" s="3">
        <v>3</v>
      </c>
      <c r="I51" s="10">
        <f>G51/H51</f>
        <v>14604.333333333334</v>
      </c>
      <c r="J51" s="3">
        <f>G51*J50</f>
        <v>26287.8</v>
      </c>
      <c r="K51" s="3"/>
    </row>
    <row r="52" spans="1:11" ht="15.75" thickBot="1" x14ac:dyDescent="0.3">
      <c r="A52" s="3" t="s">
        <v>30</v>
      </c>
      <c r="B52" s="6">
        <v>45516</v>
      </c>
      <c r="C52" s="3"/>
      <c r="D52" s="3"/>
      <c r="E52" s="3"/>
      <c r="G52" s="7" t="s">
        <v>31</v>
      </c>
      <c r="I52" s="7" t="s">
        <v>32</v>
      </c>
      <c r="J52" s="7" t="s">
        <v>33</v>
      </c>
      <c r="K52" s="11" t="s">
        <v>34</v>
      </c>
    </row>
    <row r="53" spans="1:11" ht="15.75" thickBot="1" x14ac:dyDescent="0.3">
      <c r="A53" s="3" t="s">
        <v>35</v>
      </c>
      <c r="B53" s="3"/>
      <c r="C53" s="3">
        <f>SUM(C44:C52)</f>
        <v>43813</v>
      </c>
      <c r="D53" s="3">
        <f>SUM(D44:D52)</f>
        <v>5179</v>
      </c>
      <c r="E53" s="3">
        <f>SUM(E44:E52)</f>
        <v>391.25</v>
      </c>
      <c r="G53" s="3">
        <f>G51-E53</f>
        <v>43421.75</v>
      </c>
      <c r="J53" s="12">
        <v>1000</v>
      </c>
      <c r="K53" s="13">
        <f>J51-J53-J47</f>
        <v>20108.8</v>
      </c>
    </row>
    <row r="54" spans="1:11" x14ac:dyDescent="0.25">
      <c r="G54" s="7" t="s">
        <v>36</v>
      </c>
    </row>
    <row r="55" spans="1:11" x14ac:dyDescent="0.25">
      <c r="G55" s="10">
        <f>G53/H51</f>
        <v>14473.916666666666</v>
      </c>
    </row>
    <row r="56" spans="1:11" x14ac:dyDescent="0.25">
      <c r="G56" s="18"/>
    </row>
    <row r="57" spans="1:11" x14ac:dyDescent="0.25">
      <c r="G57" s="18"/>
    </row>
    <row r="59" spans="1:11" x14ac:dyDescent="0.25">
      <c r="A59" s="29" t="s">
        <v>0</v>
      </c>
      <c r="B59" s="29"/>
      <c r="C59" s="29"/>
      <c r="G59" s="30" t="s">
        <v>1</v>
      </c>
      <c r="H59" s="30"/>
      <c r="I59" s="1">
        <f>B63</f>
        <v>45502</v>
      </c>
      <c r="J59" s="16" t="s">
        <v>2</v>
      </c>
      <c r="K59" s="1">
        <f>B69</f>
        <v>45508</v>
      </c>
    </row>
    <row r="61" spans="1:11" x14ac:dyDescent="0.25">
      <c r="A61" s="3" t="s">
        <v>3</v>
      </c>
      <c r="B61" s="3" t="s">
        <v>4</v>
      </c>
      <c r="C61" s="3" t="s">
        <v>5</v>
      </c>
      <c r="D61" s="4" t="s">
        <v>6</v>
      </c>
      <c r="E61" s="4" t="s">
        <v>7</v>
      </c>
      <c r="F61" s="5"/>
      <c r="H61" s="3" t="s">
        <v>8</v>
      </c>
    </row>
    <row r="62" spans="1:11" x14ac:dyDescent="0.25">
      <c r="A62" s="3" t="s">
        <v>9</v>
      </c>
      <c r="B62" s="6">
        <v>45501</v>
      </c>
      <c r="C62" s="3"/>
      <c r="D62" s="3"/>
      <c r="E62" s="3"/>
      <c r="G62" s="3" t="s">
        <v>10</v>
      </c>
      <c r="H62" s="7" t="s">
        <v>11</v>
      </c>
      <c r="I62" s="7" t="s">
        <v>12</v>
      </c>
      <c r="J62" s="7" t="s">
        <v>6</v>
      </c>
      <c r="K62" s="7" t="s">
        <v>13</v>
      </c>
    </row>
    <row r="63" spans="1:11" x14ac:dyDescent="0.25">
      <c r="A63" s="3" t="s">
        <v>14</v>
      </c>
      <c r="B63" s="6">
        <v>45502</v>
      </c>
      <c r="C63" s="10">
        <v>14026</v>
      </c>
      <c r="D63" s="10">
        <v>1355</v>
      </c>
      <c r="E63" s="10">
        <v>103</v>
      </c>
      <c r="G63" s="7" t="s">
        <v>15</v>
      </c>
      <c r="H63" s="10"/>
      <c r="I63" s="10"/>
      <c r="J63" s="10"/>
      <c r="K63" s="10"/>
    </row>
    <row r="64" spans="1:11" x14ac:dyDescent="0.25">
      <c r="A64" s="3" t="s">
        <v>16</v>
      </c>
      <c r="B64" s="6">
        <v>45503</v>
      </c>
      <c r="C64" s="10">
        <v>2094</v>
      </c>
      <c r="D64" s="10"/>
      <c r="E64" s="10">
        <v>118.65</v>
      </c>
      <c r="G64" s="7" t="s">
        <v>17</v>
      </c>
      <c r="H64" s="10"/>
      <c r="I64" s="10"/>
      <c r="J64" s="10"/>
      <c r="K64" s="10"/>
    </row>
    <row r="65" spans="1:11" x14ac:dyDescent="0.25">
      <c r="A65" s="3" t="s">
        <v>18</v>
      </c>
      <c r="B65" s="6">
        <v>45504</v>
      </c>
      <c r="C65" s="10"/>
      <c r="D65" s="10"/>
      <c r="E65" s="10"/>
      <c r="G65" s="7" t="s">
        <v>19</v>
      </c>
      <c r="H65" s="10">
        <f>G69</f>
        <v>43694</v>
      </c>
      <c r="I65" s="10"/>
      <c r="J65" s="10">
        <f>D71</f>
        <v>1355</v>
      </c>
      <c r="K65" s="10">
        <f>H65-J65-I65</f>
        <v>42339</v>
      </c>
    </row>
    <row r="66" spans="1:11" x14ac:dyDescent="0.25">
      <c r="A66" s="3" t="s">
        <v>20</v>
      </c>
      <c r="B66" s="6">
        <v>45505</v>
      </c>
      <c r="C66" s="10">
        <v>12497</v>
      </c>
      <c r="D66" s="10"/>
      <c r="E66" s="10">
        <v>52</v>
      </c>
      <c r="G66" s="7" t="s">
        <v>21</v>
      </c>
      <c r="H66" s="10"/>
      <c r="I66" s="10"/>
      <c r="J66" s="10"/>
      <c r="K66" s="10"/>
    </row>
    <row r="67" spans="1:11" x14ac:dyDescent="0.25">
      <c r="A67" s="3" t="s">
        <v>22</v>
      </c>
      <c r="B67" s="6">
        <v>45506</v>
      </c>
      <c r="C67" s="10">
        <v>8065</v>
      </c>
      <c r="D67" s="10"/>
      <c r="E67" s="10">
        <v>142.05000000000001</v>
      </c>
      <c r="G67" s="7" t="s">
        <v>23</v>
      </c>
      <c r="H67" s="10"/>
      <c r="I67" s="10"/>
      <c r="J67" s="10"/>
      <c r="K67" s="10"/>
    </row>
    <row r="68" spans="1:11" x14ac:dyDescent="0.25">
      <c r="A68" s="3" t="s">
        <v>24</v>
      </c>
      <c r="B68" s="6">
        <v>45507</v>
      </c>
      <c r="C68" s="10">
        <v>7012</v>
      </c>
      <c r="D68" s="10"/>
      <c r="E68" s="10"/>
      <c r="G68" s="7" t="s">
        <v>25</v>
      </c>
      <c r="H68" s="7" t="s">
        <v>26</v>
      </c>
      <c r="I68" s="7" t="s">
        <v>27</v>
      </c>
      <c r="J68" s="9">
        <v>0.6</v>
      </c>
      <c r="K68" s="7" t="s">
        <v>28</v>
      </c>
    </row>
    <row r="69" spans="1:11" x14ac:dyDescent="0.25">
      <c r="A69" s="3" t="s">
        <v>29</v>
      </c>
      <c r="B69" s="6">
        <v>45508</v>
      </c>
      <c r="C69" s="10"/>
      <c r="D69" s="10"/>
      <c r="E69" s="10"/>
      <c r="G69" s="10">
        <f>SUM(C62:C70)</f>
        <v>43694</v>
      </c>
      <c r="H69" s="10">
        <v>3</v>
      </c>
      <c r="I69" s="10">
        <f>G69/H69</f>
        <v>14564.666666666666</v>
      </c>
      <c r="J69" s="10">
        <f>G69*J68</f>
        <v>26216.399999999998</v>
      </c>
      <c r="K69" s="10"/>
    </row>
    <row r="70" spans="1:11" x14ac:dyDescent="0.25">
      <c r="A70" s="3" t="s">
        <v>30</v>
      </c>
      <c r="B70" s="6">
        <v>45509</v>
      </c>
      <c r="C70" s="10"/>
      <c r="D70" s="10"/>
      <c r="E70" s="10"/>
      <c r="G70" s="7" t="s">
        <v>31</v>
      </c>
      <c r="I70" s="7" t="s">
        <v>32</v>
      </c>
      <c r="J70" s="7" t="s">
        <v>33</v>
      </c>
      <c r="K70" s="11" t="s">
        <v>34</v>
      </c>
    </row>
    <row r="71" spans="1:11" x14ac:dyDescent="0.25">
      <c r="A71" s="3" t="s">
        <v>35</v>
      </c>
      <c r="B71" s="3"/>
      <c r="C71" s="10">
        <f>SUM(C62:C70)</f>
        <v>43694</v>
      </c>
      <c r="D71" s="10">
        <f>SUM(D62:D70)</f>
        <v>1355</v>
      </c>
      <c r="E71" s="10">
        <f>SUM(E62:E70)</f>
        <v>415.7</v>
      </c>
      <c r="G71" s="10">
        <f>G69-E71</f>
        <v>43278.3</v>
      </c>
      <c r="I71" s="3"/>
      <c r="J71" s="12">
        <v>3000</v>
      </c>
      <c r="K71" s="10">
        <f>J69-J71-J65</f>
        <v>21861.399999999998</v>
      </c>
    </row>
    <row r="72" spans="1:11" ht="15" customHeight="1" x14ac:dyDescent="0.25">
      <c r="G72" s="7" t="s">
        <v>36</v>
      </c>
    </row>
    <row r="73" spans="1:11" x14ac:dyDescent="0.25">
      <c r="G73" s="10">
        <f>G71/H69</f>
        <v>14426.1</v>
      </c>
    </row>
    <row r="77" spans="1:11" x14ac:dyDescent="0.25">
      <c r="A77" s="29" t="s">
        <v>0</v>
      </c>
      <c r="B77" s="29"/>
      <c r="C77" s="29"/>
      <c r="G77" s="30" t="s">
        <v>1</v>
      </c>
      <c r="H77" s="30"/>
      <c r="I77" s="1">
        <f>B81</f>
        <v>45495</v>
      </c>
      <c r="J77" s="2" t="s">
        <v>2</v>
      </c>
      <c r="K77" s="1">
        <f>B87</f>
        <v>45501</v>
      </c>
    </row>
    <row r="79" spans="1:11" x14ac:dyDescent="0.25">
      <c r="A79" s="3" t="s">
        <v>3</v>
      </c>
      <c r="B79" s="3" t="s">
        <v>4</v>
      </c>
      <c r="C79" s="3" t="s">
        <v>5</v>
      </c>
      <c r="D79" s="4" t="s">
        <v>6</v>
      </c>
      <c r="E79" s="4" t="s">
        <v>7</v>
      </c>
      <c r="F79" s="5"/>
      <c r="H79" s="3" t="s">
        <v>8</v>
      </c>
    </row>
    <row r="80" spans="1:11" x14ac:dyDescent="0.25">
      <c r="A80" s="3" t="s">
        <v>9</v>
      </c>
      <c r="B80" s="6">
        <v>45494</v>
      </c>
      <c r="C80" s="10"/>
      <c r="D80" s="10"/>
      <c r="E80" s="10"/>
      <c r="G80" s="3" t="s">
        <v>10</v>
      </c>
      <c r="H80" s="7" t="s">
        <v>11</v>
      </c>
      <c r="I80" s="7" t="s">
        <v>12</v>
      </c>
      <c r="J80" s="7" t="s">
        <v>6</v>
      </c>
      <c r="K80" s="7" t="s">
        <v>13</v>
      </c>
    </row>
    <row r="81" spans="1:11" x14ac:dyDescent="0.25">
      <c r="A81" s="3" t="s">
        <v>14</v>
      </c>
      <c r="B81" s="6">
        <v>45495</v>
      </c>
      <c r="C81" s="10"/>
      <c r="D81" s="10"/>
      <c r="E81" s="10"/>
      <c r="G81" s="7" t="s">
        <v>15</v>
      </c>
      <c r="H81" s="10"/>
      <c r="I81" s="10"/>
      <c r="J81" s="10"/>
      <c r="K81" s="10"/>
    </row>
    <row r="82" spans="1:11" x14ac:dyDescent="0.25">
      <c r="A82" s="3" t="s">
        <v>16</v>
      </c>
      <c r="B82" s="6">
        <v>45496</v>
      </c>
      <c r="C82" s="10"/>
      <c r="D82" s="10"/>
      <c r="E82" s="10"/>
      <c r="G82" s="7" t="s">
        <v>17</v>
      </c>
      <c r="H82" s="10"/>
      <c r="I82" s="10"/>
      <c r="J82" s="10"/>
      <c r="K82" s="10"/>
    </row>
    <row r="83" spans="1:11" x14ac:dyDescent="0.25">
      <c r="A83" s="3" t="s">
        <v>18</v>
      </c>
      <c r="B83" s="6">
        <v>45497</v>
      </c>
      <c r="C83" s="10">
        <v>12481</v>
      </c>
      <c r="E83" s="10">
        <v>100</v>
      </c>
      <c r="G83" s="7" t="s">
        <v>19</v>
      </c>
      <c r="H83" s="10">
        <f>G87</f>
        <v>44002</v>
      </c>
      <c r="I83" s="10"/>
      <c r="J83" s="10">
        <f>D89</f>
        <v>0</v>
      </c>
      <c r="K83" s="10">
        <f>H83-J83-I83</f>
        <v>44002</v>
      </c>
    </row>
    <row r="84" spans="1:11" x14ac:dyDescent="0.25">
      <c r="A84" s="3" t="s">
        <v>20</v>
      </c>
      <c r="B84" s="6">
        <v>45498</v>
      </c>
      <c r="C84" s="10">
        <v>15062</v>
      </c>
      <c r="D84" s="10"/>
      <c r="E84" s="10"/>
      <c r="G84" s="7" t="s">
        <v>21</v>
      </c>
      <c r="H84" s="10"/>
      <c r="I84" s="10"/>
      <c r="J84" s="10"/>
      <c r="K84" s="10"/>
    </row>
    <row r="85" spans="1:11" x14ac:dyDescent="0.25">
      <c r="A85" s="3" t="s">
        <v>22</v>
      </c>
      <c r="B85" s="6">
        <v>45499</v>
      </c>
      <c r="C85" s="10">
        <v>794</v>
      </c>
      <c r="D85" s="10"/>
      <c r="E85" s="10"/>
      <c r="G85" s="7" t="s">
        <v>23</v>
      </c>
      <c r="H85" s="10"/>
      <c r="I85" s="10"/>
      <c r="J85" s="10"/>
      <c r="K85" s="10"/>
    </row>
    <row r="86" spans="1:11" x14ac:dyDescent="0.25">
      <c r="A86" s="3" t="s">
        <v>24</v>
      </c>
      <c r="B86" s="6">
        <v>45500</v>
      </c>
      <c r="C86" s="10"/>
      <c r="D86" s="10"/>
      <c r="E86" s="10"/>
      <c r="G86" s="7" t="s">
        <v>25</v>
      </c>
      <c r="H86" s="7" t="s">
        <v>26</v>
      </c>
      <c r="I86" s="7" t="s">
        <v>27</v>
      </c>
      <c r="J86" s="9">
        <v>0.6</v>
      </c>
      <c r="K86" s="7" t="s">
        <v>28</v>
      </c>
    </row>
    <row r="87" spans="1:11" x14ac:dyDescent="0.25">
      <c r="A87" s="3" t="s">
        <v>29</v>
      </c>
      <c r="B87" s="6">
        <v>45501</v>
      </c>
      <c r="C87" s="10">
        <v>15665</v>
      </c>
      <c r="E87" s="10">
        <v>417.5</v>
      </c>
      <c r="G87" s="10">
        <f>SUM(C80:C88)</f>
        <v>44002</v>
      </c>
      <c r="H87" s="10">
        <v>3</v>
      </c>
      <c r="I87" s="10">
        <f>G87/H87</f>
        <v>14667.333333333334</v>
      </c>
      <c r="J87" s="10">
        <f>G87*J86</f>
        <v>26401.200000000001</v>
      </c>
      <c r="K87" s="10"/>
    </row>
    <row r="88" spans="1:11" x14ac:dyDescent="0.25">
      <c r="A88" s="3" t="s">
        <v>30</v>
      </c>
      <c r="B88" s="6">
        <v>45502</v>
      </c>
      <c r="C88" s="10"/>
      <c r="D88" s="10"/>
      <c r="E88" s="10"/>
      <c r="G88" s="7" t="s">
        <v>31</v>
      </c>
      <c r="I88" s="7" t="s">
        <v>32</v>
      </c>
      <c r="J88" s="7" t="s">
        <v>33</v>
      </c>
      <c r="K88" s="11" t="s">
        <v>34</v>
      </c>
    </row>
    <row r="89" spans="1:11" x14ac:dyDescent="0.25">
      <c r="A89" s="3" t="s">
        <v>35</v>
      </c>
      <c r="B89" s="3"/>
      <c r="C89" s="10">
        <f>SUM(C80:C88)</f>
        <v>44002</v>
      </c>
      <c r="D89" s="10">
        <f>SUM(D80:D88)</f>
        <v>0</v>
      </c>
      <c r="E89" s="10">
        <f>SUM(E80:E88)</f>
        <v>517.5</v>
      </c>
      <c r="G89" s="3">
        <f>G87-E89</f>
        <v>43484.5</v>
      </c>
      <c r="I89" s="3"/>
      <c r="J89" s="12">
        <v>3000</v>
      </c>
      <c r="K89" s="10">
        <f>J87-J89-J83</f>
        <v>23401.200000000001</v>
      </c>
    </row>
    <row r="90" spans="1:11" x14ac:dyDescent="0.25">
      <c r="G90" s="7" t="s">
        <v>36</v>
      </c>
    </row>
    <row r="91" spans="1:11" x14ac:dyDescent="0.25">
      <c r="G91" s="10">
        <f>G89/H87</f>
        <v>14494.833333333334</v>
      </c>
    </row>
    <row r="95" spans="1:11" x14ac:dyDescent="0.25">
      <c r="A95" s="29" t="s">
        <v>0</v>
      </c>
      <c r="B95" s="29"/>
      <c r="C95" s="29"/>
      <c r="G95" s="30" t="s">
        <v>1</v>
      </c>
      <c r="H95" s="30"/>
      <c r="I95" s="1">
        <f>B99</f>
        <v>45488</v>
      </c>
      <c r="J95" s="2" t="s">
        <v>2</v>
      </c>
      <c r="K95" s="1">
        <f>B105</f>
        <v>45494</v>
      </c>
    </row>
    <row r="97" spans="1:11" x14ac:dyDescent="0.25">
      <c r="A97" s="3" t="s">
        <v>3</v>
      </c>
      <c r="B97" s="3" t="s">
        <v>4</v>
      </c>
      <c r="C97" s="3" t="s">
        <v>5</v>
      </c>
      <c r="D97" s="4" t="s">
        <v>6</v>
      </c>
      <c r="E97" s="4" t="s">
        <v>7</v>
      </c>
      <c r="F97" s="5"/>
      <c r="H97" s="3" t="s">
        <v>8</v>
      </c>
    </row>
    <row r="98" spans="1:11" x14ac:dyDescent="0.25">
      <c r="A98" s="3" t="s">
        <v>9</v>
      </c>
      <c r="B98" s="6">
        <v>45487</v>
      </c>
      <c r="C98" s="3"/>
      <c r="D98" s="3"/>
      <c r="E98" s="10"/>
      <c r="G98" s="3" t="s">
        <v>10</v>
      </c>
      <c r="H98" s="7" t="s">
        <v>11</v>
      </c>
      <c r="I98" s="7" t="s">
        <v>12</v>
      </c>
      <c r="J98" s="7" t="s">
        <v>6</v>
      </c>
      <c r="K98" s="7" t="s">
        <v>13</v>
      </c>
    </row>
    <row r="99" spans="1:11" x14ac:dyDescent="0.25">
      <c r="A99" s="3" t="s">
        <v>14</v>
      </c>
      <c r="B99" s="6">
        <v>45488</v>
      </c>
      <c r="C99" s="3"/>
      <c r="D99" s="3"/>
      <c r="E99" s="10"/>
      <c r="G99" s="7" t="s">
        <v>15</v>
      </c>
      <c r="H99" s="8"/>
      <c r="I99" s="8"/>
      <c r="J99" s="8"/>
      <c r="K99" s="8"/>
    </row>
    <row r="100" spans="1:11" x14ac:dyDescent="0.25">
      <c r="A100" s="3" t="s">
        <v>16</v>
      </c>
      <c r="B100" s="6">
        <v>45489</v>
      </c>
      <c r="C100" s="3"/>
      <c r="D100" s="3"/>
      <c r="E100" s="10"/>
      <c r="G100" s="7" t="s">
        <v>17</v>
      </c>
      <c r="H100" s="8"/>
      <c r="I100" s="8"/>
      <c r="J100" s="8"/>
      <c r="K100" s="8"/>
    </row>
    <row r="101" spans="1:11" x14ac:dyDescent="0.25">
      <c r="A101" s="3" t="s">
        <v>18</v>
      </c>
      <c r="B101" s="6">
        <v>45490</v>
      </c>
      <c r="C101" s="3"/>
      <c r="D101" s="3"/>
      <c r="E101" s="10"/>
      <c r="G101" s="7" t="s">
        <v>19</v>
      </c>
      <c r="H101" s="8">
        <f>G105</f>
        <v>44736</v>
      </c>
      <c r="I101" s="8"/>
      <c r="J101" s="8">
        <f>D107</f>
        <v>2328</v>
      </c>
      <c r="K101" s="8">
        <f>H101-J101-I101</f>
        <v>42408</v>
      </c>
    </row>
    <row r="102" spans="1:11" x14ac:dyDescent="0.25">
      <c r="A102" s="3" t="s">
        <v>20</v>
      </c>
      <c r="B102" s="6">
        <v>45491</v>
      </c>
      <c r="C102" s="3"/>
      <c r="D102" s="3"/>
      <c r="E102" s="10"/>
      <c r="G102" s="7" t="s">
        <v>21</v>
      </c>
      <c r="H102" s="8"/>
      <c r="I102" s="8"/>
      <c r="J102" s="8"/>
      <c r="K102" s="8"/>
    </row>
    <row r="103" spans="1:11" x14ac:dyDescent="0.25">
      <c r="A103" s="3" t="s">
        <v>22</v>
      </c>
      <c r="B103" s="6">
        <v>45492</v>
      </c>
      <c r="C103" s="3">
        <v>12992</v>
      </c>
      <c r="D103" s="3">
        <v>1390</v>
      </c>
      <c r="E103" s="10">
        <v>412.4</v>
      </c>
      <c r="G103" s="7" t="s">
        <v>23</v>
      </c>
      <c r="H103" s="8"/>
      <c r="I103" s="8"/>
      <c r="J103" s="8"/>
      <c r="K103" s="8"/>
    </row>
    <row r="104" spans="1:11" x14ac:dyDescent="0.25">
      <c r="A104" s="3" t="s">
        <v>24</v>
      </c>
      <c r="B104" s="6">
        <v>45493</v>
      </c>
      <c r="C104" s="3">
        <v>16989</v>
      </c>
      <c r="D104" s="3">
        <v>938</v>
      </c>
      <c r="E104" s="10">
        <v>320.3</v>
      </c>
      <c r="G104" s="7" t="s">
        <v>25</v>
      </c>
      <c r="H104" s="7" t="s">
        <v>26</v>
      </c>
      <c r="I104" s="7" t="s">
        <v>27</v>
      </c>
      <c r="J104" s="9">
        <v>0.6</v>
      </c>
      <c r="K104" s="7" t="s">
        <v>28</v>
      </c>
    </row>
    <row r="105" spans="1:11" x14ac:dyDescent="0.25">
      <c r="A105" s="3" t="s">
        <v>29</v>
      </c>
      <c r="B105" s="6">
        <v>45494</v>
      </c>
      <c r="C105" s="3">
        <v>13448</v>
      </c>
      <c r="D105" s="3"/>
      <c r="E105" s="10"/>
      <c r="G105" s="3">
        <f>SUM(C98:C106)</f>
        <v>44736</v>
      </c>
      <c r="H105" s="3">
        <v>3</v>
      </c>
      <c r="I105" s="3">
        <f>G105/H105</f>
        <v>14912</v>
      </c>
      <c r="J105" s="3">
        <f>G105*J104</f>
        <v>26841.599999999999</v>
      </c>
      <c r="K105" s="3"/>
    </row>
    <row r="106" spans="1:11" ht="15.75" thickBot="1" x14ac:dyDescent="0.3">
      <c r="A106" s="3" t="s">
        <v>30</v>
      </c>
      <c r="B106" s="6">
        <v>45495</v>
      </c>
      <c r="C106" s="3">
        <v>1307</v>
      </c>
      <c r="D106" s="3"/>
      <c r="E106" s="10"/>
      <c r="G106" s="7" t="s">
        <v>31</v>
      </c>
      <c r="I106" s="7" t="s">
        <v>32</v>
      </c>
      <c r="J106" s="7" t="s">
        <v>33</v>
      </c>
      <c r="K106" s="11" t="s">
        <v>34</v>
      </c>
    </row>
    <row r="107" spans="1:11" ht="15.75" thickBot="1" x14ac:dyDescent="0.3">
      <c r="A107" s="3" t="s">
        <v>35</v>
      </c>
      <c r="B107" s="3"/>
      <c r="C107" s="3">
        <f>SUM(C98:C106)</f>
        <v>44736</v>
      </c>
      <c r="D107" s="3">
        <f>SUM(D98:D106)</f>
        <v>2328</v>
      </c>
      <c r="E107" s="10">
        <f>SUM(E98:E106)</f>
        <v>732.7</v>
      </c>
      <c r="G107" s="3">
        <f>G105-E107</f>
        <v>44003.3</v>
      </c>
      <c r="I107" s="3"/>
      <c r="J107" s="12">
        <v>3000</v>
      </c>
      <c r="K107" s="13">
        <f>J105-J107-J101</f>
        <v>21513.599999999999</v>
      </c>
    </row>
    <row r="108" spans="1:11" x14ac:dyDescent="0.25">
      <c r="G108" s="7" t="s">
        <v>36</v>
      </c>
    </row>
    <row r="109" spans="1:11" x14ac:dyDescent="0.25">
      <c r="G109" s="10">
        <f>G107/H105</f>
        <v>14667.766666666668</v>
      </c>
    </row>
    <row r="113" spans="1:11" x14ac:dyDescent="0.25">
      <c r="A113" s="29" t="s">
        <v>0</v>
      </c>
      <c r="B113" s="29"/>
      <c r="C113" s="29"/>
      <c r="G113" s="30" t="s">
        <v>1</v>
      </c>
      <c r="H113" s="30"/>
      <c r="I113" s="1">
        <f>B117</f>
        <v>45481</v>
      </c>
      <c r="J113" s="2" t="s">
        <v>2</v>
      </c>
      <c r="K113" s="1">
        <f>B123</f>
        <v>45487</v>
      </c>
    </row>
    <row r="115" spans="1:11" x14ac:dyDescent="0.25">
      <c r="A115" s="3" t="s">
        <v>3</v>
      </c>
      <c r="B115" s="3" t="s">
        <v>4</v>
      </c>
      <c r="C115" s="3" t="s">
        <v>5</v>
      </c>
      <c r="D115" s="4" t="s">
        <v>6</v>
      </c>
      <c r="E115" s="4" t="s">
        <v>7</v>
      </c>
      <c r="F115" s="5"/>
      <c r="H115" s="3" t="s">
        <v>8</v>
      </c>
    </row>
    <row r="116" spans="1:11" x14ac:dyDescent="0.25">
      <c r="A116" s="3" t="s">
        <v>9</v>
      </c>
      <c r="B116" s="6">
        <v>45480</v>
      </c>
      <c r="C116" s="3"/>
      <c r="D116" s="3"/>
      <c r="E116" s="3"/>
      <c r="G116" s="3" t="s">
        <v>10</v>
      </c>
      <c r="H116" s="7" t="s">
        <v>11</v>
      </c>
      <c r="I116" s="7" t="s">
        <v>12</v>
      </c>
      <c r="J116" s="7" t="s">
        <v>6</v>
      </c>
      <c r="K116" s="7" t="s">
        <v>13</v>
      </c>
    </row>
    <row r="117" spans="1:11" x14ac:dyDescent="0.25">
      <c r="A117" s="3" t="s">
        <v>14</v>
      </c>
      <c r="B117" s="6">
        <v>45481</v>
      </c>
      <c r="C117" s="3">
        <v>3854</v>
      </c>
      <c r="D117" s="3"/>
      <c r="E117" s="3"/>
      <c r="G117" s="7" t="s">
        <v>15</v>
      </c>
      <c r="H117" s="8"/>
      <c r="I117" s="8"/>
      <c r="J117" s="8"/>
      <c r="K117" s="8"/>
    </row>
    <row r="118" spans="1:11" x14ac:dyDescent="0.25">
      <c r="A118" s="3" t="s">
        <v>16</v>
      </c>
      <c r="B118" s="6">
        <v>45482</v>
      </c>
      <c r="C118" s="3">
        <v>6996</v>
      </c>
      <c r="D118" s="3"/>
      <c r="E118" s="3">
        <v>40</v>
      </c>
      <c r="G118" s="7" t="s">
        <v>17</v>
      </c>
      <c r="H118" s="8"/>
      <c r="I118" s="8"/>
      <c r="J118" s="8"/>
      <c r="K118" s="8"/>
    </row>
    <row r="119" spans="1:11" x14ac:dyDescent="0.25">
      <c r="A119" s="3" t="s">
        <v>18</v>
      </c>
      <c r="B119" s="6">
        <v>45483</v>
      </c>
      <c r="C119" s="3"/>
      <c r="D119" s="3"/>
      <c r="E119" s="3"/>
      <c r="G119" s="7" t="s">
        <v>19</v>
      </c>
      <c r="H119" s="8">
        <f>G123</f>
        <v>45827</v>
      </c>
      <c r="I119" s="8"/>
      <c r="J119" s="8">
        <f>D125</f>
        <v>3204</v>
      </c>
      <c r="K119" s="8">
        <f>H119-J119-I119</f>
        <v>42623</v>
      </c>
    </row>
    <row r="120" spans="1:11" x14ac:dyDescent="0.25">
      <c r="A120" s="3" t="s">
        <v>20</v>
      </c>
      <c r="B120" s="6">
        <v>45484</v>
      </c>
      <c r="C120" s="3">
        <v>13759</v>
      </c>
      <c r="D120" s="3">
        <v>3204</v>
      </c>
      <c r="E120" s="3">
        <v>190</v>
      </c>
      <c r="G120" s="7" t="s">
        <v>21</v>
      </c>
      <c r="H120" s="8"/>
      <c r="I120" s="8"/>
      <c r="J120" s="8"/>
      <c r="K120" s="8"/>
    </row>
    <row r="121" spans="1:11" x14ac:dyDescent="0.25">
      <c r="A121" s="3" t="s">
        <v>22</v>
      </c>
      <c r="B121" s="6">
        <v>45485</v>
      </c>
      <c r="C121" s="3"/>
      <c r="D121" s="3"/>
      <c r="E121" s="3"/>
      <c r="G121" s="7" t="s">
        <v>23</v>
      </c>
      <c r="H121" s="8"/>
      <c r="I121" s="8"/>
      <c r="J121" s="8"/>
      <c r="K121" s="8"/>
    </row>
    <row r="122" spans="1:11" x14ac:dyDescent="0.25">
      <c r="A122" s="3" t="s">
        <v>24</v>
      </c>
      <c r="B122" s="6">
        <v>45486</v>
      </c>
      <c r="C122" s="3">
        <v>4694</v>
      </c>
      <c r="D122" s="3"/>
      <c r="E122" s="3">
        <v>500</v>
      </c>
      <c r="G122" s="7" t="s">
        <v>25</v>
      </c>
      <c r="H122" s="7" t="s">
        <v>26</v>
      </c>
      <c r="I122" s="7" t="s">
        <v>27</v>
      </c>
      <c r="J122" s="9">
        <v>0.6</v>
      </c>
      <c r="K122" s="7" t="s">
        <v>28</v>
      </c>
    </row>
    <row r="123" spans="1:11" x14ac:dyDescent="0.25">
      <c r="A123" s="3" t="s">
        <v>29</v>
      </c>
      <c r="B123" s="6">
        <v>45487</v>
      </c>
      <c r="C123" s="3">
        <v>16524</v>
      </c>
      <c r="D123" s="3"/>
      <c r="E123" s="3"/>
      <c r="G123" s="3">
        <f>SUM(C116:C124)</f>
        <v>45827</v>
      </c>
      <c r="H123" s="3">
        <v>3</v>
      </c>
      <c r="I123" s="10">
        <f>G123/H123</f>
        <v>15275.666666666666</v>
      </c>
      <c r="J123" s="3">
        <f>G123*J122</f>
        <v>27496.2</v>
      </c>
      <c r="K123" s="3"/>
    </row>
    <row r="124" spans="1:11" ht="15.75" thickBot="1" x14ac:dyDescent="0.3">
      <c r="A124" s="3" t="s">
        <v>30</v>
      </c>
      <c r="B124" s="6">
        <v>45488</v>
      </c>
      <c r="C124" s="3"/>
      <c r="D124" s="3"/>
      <c r="E124" s="3"/>
      <c r="G124" s="7" t="s">
        <v>31</v>
      </c>
      <c r="I124" s="7" t="s">
        <v>32</v>
      </c>
      <c r="J124" s="7" t="s">
        <v>33</v>
      </c>
      <c r="K124" s="11" t="s">
        <v>34</v>
      </c>
    </row>
    <row r="125" spans="1:11" ht="15.75" thickBot="1" x14ac:dyDescent="0.3">
      <c r="A125" s="3" t="s">
        <v>35</v>
      </c>
      <c r="B125" s="3"/>
      <c r="C125" s="3">
        <f>SUM(C116:C124)</f>
        <v>45827</v>
      </c>
      <c r="D125" s="3">
        <f>SUM(D116:D124)</f>
        <v>3204</v>
      </c>
      <c r="E125" s="3">
        <f>SUM(E116:E124)</f>
        <v>730</v>
      </c>
      <c r="G125" s="3">
        <f>G123-E125</f>
        <v>45097</v>
      </c>
      <c r="I125" s="3"/>
      <c r="J125" s="12">
        <v>3000</v>
      </c>
      <c r="K125" s="13">
        <f>J123-J125-J119</f>
        <v>21292.2</v>
      </c>
    </row>
    <row r="126" spans="1:11" x14ac:dyDescent="0.25">
      <c r="G126" s="7" t="s">
        <v>36</v>
      </c>
    </row>
    <row r="127" spans="1:11" x14ac:dyDescent="0.25">
      <c r="G127" s="10">
        <f>G125/H123</f>
        <v>15032.333333333334</v>
      </c>
    </row>
    <row r="131" spans="1:11" x14ac:dyDescent="0.25">
      <c r="A131" s="29" t="s">
        <v>0</v>
      </c>
      <c r="B131" s="29"/>
      <c r="C131" s="29"/>
      <c r="G131" s="30" t="s">
        <v>1</v>
      </c>
      <c r="H131" s="30"/>
      <c r="I131" s="1">
        <f>B135</f>
        <v>45474</v>
      </c>
      <c r="J131" s="2" t="s">
        <v>2</v>
      </c>
      <c r="K131" s="1">
        <f>B141</f>
        <v>45480</v>
      </c>
    </row>
    <row r="133" spans="1:11" x14ac:dyDescent="0.25">
      <c r="A133" s="3" t="s">
        <v>3</v>
      </c>
      <c r="B133" s="3" t="s">
        <v>4</v>
      </c>
      <c r="C133" s="3" t="s">
        <v>5</v>
      </c>
      <c r="D133" s="4" t="s">
        <v>6</v>
      </c>
      <c r="E133" s="4" t="s">
        <v>7</v>
      </c>
      <c r="F133" s="5"/>
      <c r="H133" s="3" t="s">
        <v>8</v>
      </c>
    </row>
    <row r="134" spans="1:11" x14ac:dyDescent="0.25">
      <c r="A134" s="3" t="s">
        <v>9</v>
      </c>
      <c r="B134" s="6">
        <v>45473</v>
      </c>
      <c r="C134" s="3"/>
      <c r="D134" s="3"/>
      <c r="E134" s="3"/>
      <c r="G134" s="3" t="s">
        <v>10</v>
      </c>
      <c r="H134" s="7" t="s">
        <v>11</v>
      </c>
      <c r="I134" s="7" t="s">
        <v>12</v>
      </c>
      <c r="J134" s="7" t="s">
        <v>6</v>
      </c>
      <c r="K134" s="7" t="s">
        <v>13</v>
      </c>
    </row>
    <row r="135" spans="1:11" x14ac:dyDescent="0.25">
      <c r="A135" s="3" t="s">
        <v>14</v>
      </c>
      <c r="B135" s="6">
        <v>45474</v>
      </c>
      <c r="C135" s="3"/>
      <c r="D135" s="3"/>
      <c r="E135" s="3"/>
      <c r="G135" s="7" t="s">
        <v>15</v>
      </c>
      <c r="H135" s="8"/>
      <c r="I135" s="8"/>
      <c r="J135" s="8"/>
      <c r="K135" s="8"/>
    </row>
    <row r="136" spans="1:11" x14ac:dyDescent="0.25">
      <c r="A136" s="3" t="s">
        <v>16</v>
      </c>
      <c r="B136" s="6">
        <v>45475</v>
      </c>
      <c r="C136" s="3"/>
      <c r="D136" s="3"/>
      <c r="E136" s="3"/>
      <c r="G136" s="7" t="s">
        <v>17</v>
      </c>
      <c r="H136" s="8"/>
      <c r="I136" s="8"/>
      <c r="J136" s="8"/>
      <c r="K136" s="8"/>
    </row>
    <row r="137" spans="1:11" x14ac:dyDescent="0.25">
      <c r="A137" s="3" t="s">
        <v>18</v>
      </c>
      <c r="B137" s="6">
        <v>45476</v>
      </c>
      <c r="C137" s="3"/>
      <c r="D137" s="3"/>
      <c r="E137" s="3"/>
      <c r="G137" s="7" t="s">
        <v>19</v>
      </c>
      <c r="H137" s="8">
        <f>G141</f>
        <v>12063</v>
      </c>
      <c r="I137" s="8"/>
      <c r="J137" s="8">
        <f>D143</f>
        <v>0</v>
      </c>
      <c r="K137" s="8">
        <f>H137-J137-I137</f>
        <v>12063</v>
      </c>
    </row>
    <row r="138" spans="1:11" x14ac:dyDescent="0.25">
      <c r="A138" s="3" t="s">
        <v>20</v>
      </c>
      <c r="B138" s="6">
        <v>45477</v>
      </c>
      <c r="C138" s="3"/>
      <c r="D138" s="3"/>
      <c r="E138" s="3"/>
      <c r="G138" s="7" t="s">
        <v>21</v>
      </c>
      <c r="H138" s="8"/>
      <c r="I138" s="8"/>
      <c r="J138" s="8"/>
      <c r="K138" s="8"/>
    </row>
    <row r="139" spans="1:11" x14ac:dyDescent="0.25">
      <c r="A139" s="3" t="s">
        <v>22</v>
      </c>
      <c r="B139" s="6">
        <v>45478</v>
      </c>
      <c r="C139" s="3"/>
      <c r="D139" s="3"/>
      <c r="E139" s="3"/>
      <c r="G139" s="7" t="s">
        <v>23</v>
      </c>
      <c r="H139" s="8"/>
      <c r="I139" s="8"/>
      <c r="J139" s="8"/>
      <c r="K139" s="8"/>
    </row>
    <row r="140" spans="1:11" x14ac:dyDescent="0.25">
      <c r="A140" s="3" t="s">
        <v>24</v>
      </c>
      <c r="B140" s="6">
        <v>45479</v>
      </c>
      <c r="C140" s="3"/>
      <c r="D140" s="3"/>
      <c r="E140" s="3"/>
      <c r="G140" s="7" t="s">
        <v>25</v>
      </c>
      <c r="H140" s="7" t="s">
        <v>26</v>
      </c>
      <c r="I140" s="7" t="s">
        <v>27</v>
      </c>
      <c r="J140" s="9">
        <v>0.5</v>
      </c>
      <c r="K140" s="7" t="s">
        <v>28</v>
      </c>
    </row>
    <row r="141" spans="1:11" x14ac:dyDescent="0.25">
      <c r="A141" s="3" t="s">
        <v>29</v>
      </c>
      <c r="B141" s="6">
        <v>45480</v>
      </c>
      <c r="C141" s="3">
        <v>12063</v>
      </c>
      <c r="D141" s="3"/>
      <c r="E141" s="3"/>
      <c r="G141" s="3">
        <f>SUM(C134:C142)</f>
        <v>12063</v>
      </c>
      <c r="H141" s="3">
        <v>1</v>
      </c>
      <c r="I141" s="10">
        <f>G141/H141</f>
        <v>12063</v>
      </c>
      <c r="J141" s="3">
        <f>G141*J140</f>
        <v>6031.5</v>
      </c>
      <c r="K141" s="3"/>
    </row>
    <row r="142" spans="1:11" ht="15.75" thickBot="1" x14ac:dyDescent="0.3">
      <c r="A142" s="3" t="s">
        <v>30</v>
      </c>
      <c r="B142" s="6">
        <v>45481</v>
      </c>
      <c r="C142" s="3"/>
      <c r="D142" s="3"/>
      <c r="E142" s="3"/>
      <c r="G142" s="7" t="s">
        <v>31</v>
      </c>
      <c r="I142" s="7" t="s">
        <v>32</v>
      </c>
      <c r="J142" s="7" t="s">
        <v>33</v>
      </c>
      <c r="K142" s="11" t="s">
        <v>34</v>
      </c>
    </row>
    <row r="143" spans="1:11" ht="15.75" thickBot="1" x14ac:dyDescent="0.3">
      <c r="A143" s="3" t="s">
        <v>35</v>
      </c>
      <c r="B143" s="3"/>
      <c r="C143" s="3">
        <f>SUM(C134:C142)</f>
        <v>12063</v>
      </c>
      <c r="D143" s="3">
        <f>SUM(D134:D142)</f>
        <v>0</v>
      </c>
      <c r="E143" s="3">
        <f>SUM(E134:E142)</f>
        <v>0</v>
      </c>
      <c r="G143" s="3">
        <f>G141-E143</f>
        <v>12063</v>
      </c>
      <c r="I143" s="3"/>
      <c r="J143" s="12">
        <v>1000</v>
      </c>
      <c r="K143" s="13">
        <f>J141-J143-J137</f>
        <v>5031.5</v>
      </c>
    </row>
    <row r="144" spans="1:11" x14ac:dyDescent="0.25">
      <c r="G144" s="7" t="s">
        <v>36</v>
      </c>
    </row>
    <row r="145" spans="1:11" x14ac:dyDescent="0.25">
      <c r="G145" s="10">
        <f>G143/H141</f>
        <v>12063</v>
      </c>
    </row>
    <row r="149" spans="1:11" x14ac:dyDescent="0.25">
      <c r="A149" s="29" t="s">
        <v>0</v>
      </c>
      <c r="B149" s="29"/>
      <c r="C149" s="29"/>
      <c r="G149" s="30" t="s">
        <v>1</v>
      </c>
      <c r="H149" s="30"/>
      <c r="I149" s="1">
        <f>B153</f>
        <v>45467</v>
      </c>
      <c r="J149" s="2" t="s">
        <v>2</v>
      </c>
      <c r="K149" s="1">
        <f>B159</f>
        <v>45473</v>
      </c>
    </row>
    <row r="151" spans="1:11" x14ac:dyDescent="0.25">
      <c r="A151" s="3" t="s">
        <v>3</v>
      </c>
      <c r="B151" s="3" t="s">
        <v>4</v>
      </c>
      <c r="C151" s="3" t="s">
        <v>5</v>
      </c>
      <c r="D151" s="4" t="s">
        <v>6</v>
      </c>
      <c r="E151" s="4" t="s">
        <v>7</v>
      </c>
      <c r="F151" s="5"/>
      <c r="H151" s="3" t="s">
        <v>8</v>
      </c>
    </row>
    <row r="152" spans="1:11" x14ac:dyDescent="0.25">
      <c r="A152" s="3" t="s">
        <v>9</v>
      </c>
      <c r="B152" s="6">
        <v>45466</v>
      </c>
      <c r="C152" s="3"/>
      <c r="D152" s="3"/>
      <c r="E152" s="3"/>
      <c r="G152" s="3" t="s">
        <v>10</v>
      </c>
      <c r="H152" s="7" t="s">
        <v>11</v>
      </c>
      <c r="I152" s="7" t="s">
        <v>12</v>
      </c>
      <c r="J152" s="7" t="s">
        <v>6</v>
      </c>
      <c r="K152" s="7" t="s">
        <v>13</v>
      </c>
    </row>
    <row r="153" spans="1:11" x14ac:dyDescent="0.25">
      <c r="A153" s="3" t="s">
        <v>14</v>
      </c>
      <c r="B153" s="6">
        <v>45467</v>
      </c>
      <c r="C153" s="3">
        <v>15241</v>
      </c>
      <c r="D153" s="3"/>
      <c r="E153" s="3"/>
      <c r="G153" s="7" t="s">
        <v>15</v>
      </c>
      <c r="H153" s="8"/>
      <c r="I153" s="8"/>
      <c r="J153" s="8"/>
      <c r="K153" s="8"/>
    </row>
    <row r="154" spans="1:11" x14ac:dyDescent="0.25">
      <c r="A154" s="3" t="s">
        <v>16</v>
      </c>
      <c r="B154" s="6">
        <v>45468</v>
      </c>
      <c r="C154" s="3">
        <v>10840</v>
      </c>
      <c r="D154" s="3">
        <v>2760</v>
      </c>
      <c r="E154" s="3"/>
      <c r="G154" s="7" t="s">
        <v>17</v>
      </c>
      <c r="H154" s="8"/>
      <c r="I154" s="8"/>
      <c r="J154" s="8"/>
      <c r="K154" s="8"/>
    </row>
    <row r="155" spans="1:11" x14ac:dyDescent="0.25">
      <c r="A155" s="3" t="s">
        <v>18</v>
      </c>
      <c r="B155" s="6">
        <v>45469</v>
      </c>
      <c r="C155" s="3">
        <v>867</v>
      </c>
      <c r="D155" s="3"/>
      <c r="E155" s="3"/>
      <c r="G155" s="7" t="s">
        <v>19</v>
      </c>
      <c r="H155" s="8">
        <f>G159</f>
        <v>80598</v>
      </c>
      <c r="I155" s="8"/>
      <c r="J155" s="8">
        <f>D161</f>
        <v>8755</v>
      </c>
      <c r="K155" s="8">
        <f>H155-J155-I155</f>
        <v>71843</v>
      </c>
    </row>
    <row r="156" spans="1:11" x14ac:dyDescent="0.25">
      <c r="A156" s="3" t="s">
        <v>20</v>
      </c>
      <c r="B156" s="6">
        <v>45470</v>
      </c>
      <c r="C156" s="3">
        <v>14990</v>
      </c>
      <c r="D156" s="3">
        <v>5049</v>
      </c>
      <c r="E156" s="3"/>
      <c r="G156" s="7" t="s">
        <v>21</v>
      </c>
      <c r="H156" s="8"/>
      <c r="I156" s="8"/>
      <c r="J156" s="8"/>
      <c r="K156" s="8"/>
    </row>
    <row r="157" spans="1:11" x14ac:dyDescent="0.25">
      <c r="A157" s="3" t="s">
        <v>22</v>
      </c>
      <c r="B157" s="6">
        <v>45471</v>
      </c>
      <c r="C157" s="3">
        <v>15846</v>
      </c>
      <c r="D157" s="3">
        <v>946</v>
      </c>
      <c r="E157" s="3"/>
      <c r="G157" s="7" t="s">
        <v>23</v>
      </c>
      <c r="H157" s="8"/>
      <c r="I157" s="8"/>
      <c r="J157" s="8"/>
      <c r="K157" s="8"/>
    </row>
    <row r="158" spans="1:11" x14ac:dyDescent="0.25">
      <c r="A158" s="3" t="s">
        <v>24</v>
      </c>
      <c r="B158" s="6">
        <v>45472</v>
      </c>
      <c r="C158" s="3">
        <v>5196</v>
      </c>
      <c r="D158" s="3"/>
      <c r="E158" s="3"/>
      <c r="G158" s="7" t="s">
        <v>25</v>
      </c>
      <c r="H158" s="7" t="s">
        <v>26</v>
      </c>
      <c r="I158" s="7" t="s">
        <v>27</v>
      </c>
      <c r="J158" s="9">
        <v>0.6</v>
      </c>
      <c r="K158" s="7" t="s">
        <v>28</v>
      </c>
    </row>
    <row r="159" spans="1:11" x14ac:dyDescent="0.25">
      <c r="A159" s="3" t="s">
        <v>29</v>
      </c>
      <c r="B159" s="6">
        <v>45473</v>
      </c>
      <c r="C159" s="3">
        <v>14059</v>
      </c>
      <c r="D159" s="3"/>
      <c r="E159" s="3">
        <v>337</v>
      </c>
      <c r="G159" s="3">
        <f>SUM(C152:C160)</f>
        <v>80598</v>
      </c>
      <c r="H159" s="3">
        <v>5</v>
      </c>
      <c r="I159" s="10">
        <f>G159/H159</f>
        <v>16119.6</v>
      </c>
      <c r="J159" s="3">
        <f>G159*J158</f>
        <v>48358.799999999996</v>
      </c>
      <c r="K159" s="3"/>
    </row>
    <row r="160" spans="1:11" ht="15.75" thickBot="1" x14ac:dyDescent="0.3">
      <c r="A160" s="3" t="s">
        <v>30</v>
      </c>
      <c r="B160" s="6">
        <v>45474</v>
      </c>
      <c r="C160" s="3">
        <v>3559</v>
      </c>
      <c r="D160" s="3"/>
      <c r="E160" s="3"/>
      <c r="G160" s="7" t="s">
        <v>31</v>
      </c>
      <c r="I160" s="7" t="s">
        <v>32</v>
      </c>
      <c r="J160" s="7" t="s">
        <v>33</v>
      </c>
      <c r="K160" s="11" t="s">
        <v>34</v>
      </c>
    </row>
    <row r="161" spans="1:11" ht="15.75" thickBot="1" x14ac:dyDescent="0.3">
      <c r="A161" s="3" t="s">
        <v>35</v>
      </c>
      <c r="B161" s="3"/>
      <c r="C161" s="3">
        <f>SUM(C152:C160)</f>
        <v>80598</v>
      </c>
      <c r="D161" s="3">
        <f>SUM(D152:D160)</f>
        <v>8755</v>
      </c>
      <c r="E161" s="3">
        <f>SUM(E152:E160)</f>
        <v>337</v>
      </c>
      <c r="G161" s="3">
        <f>G159-E161</f>
        <v>80261</v>
      </c>
      <c r="I161" s="3">
        <v>2411.3000000000002</v>
      </c>
      <c r="J161" s="12">
        <v>5000</v>
      </c>
      <c r="K161" s="13">
        <f>J159-J161-J155-I161</f>
        <v>32192.499999999996</v>
      </c>
    </row>
    <row r="162" spans="1:11" x14ac:dyDescent="0.25">
      <c r="G162" s="7" t="s">
        <v>36</v>
      </c>
    </row>
    <row r="163" spans="1:11" x14ac:dyDescent="0.25">
      <c r="G163" s="10">
        <f>G161/H159</f>
        <v>16052.2</v>
      </c>
    </row>
    <row r="167" spans="1:11" x14ac:dyDescent="0.25">
      <c r="A167" s="29" t="s">
        <v>0</v>
      </c>
      <c r="B167" s="29"/>
      <c r="C167" s="29"/>
      <c r="G167" s="30" t="s">
        <v>1</v>
      </c>
      <c r="H167" s="30"/>
      <c r="I167" s="1">
        <f>B171</f>
        <v>45460</v>
      </c>
      <c r="J167" s="2" t="s">
        <v>2</v>
      </c>
      <c r="K167" s="1">
        <f>B177</f>
        <v>45466</v>
      </c>
    </row>
    <row r="169" spans="1:11" x14ac:dyDescent="0.25">
      <c r="A169" s="3" t="s">
        <v>3</v>
      </c>
      <c r="B169" s="3" t="s">
        <v>4</v>
      </c>
      <c r="C169" s="3" t="s">
        <v>5</v>
      </c>
      <c r="D169" s="4" t="s">
        <v>6</v>
      </c>
      <c r="E169" s="4" t="s">
        <v>7</v>
      </c>
      <c r="F169" s="5"/>
      <c r="H169" s="3" t="s">
        <v>8</v>
      </c>
    </row>
    <row r="170" spans="1:11" x14ac:dyDescent="0.25">
      <c r="A170" s="3" t="s">
        <v>9</v>
      </c>
      <c r="B170" s="6">
        <v>45459</v>
      </c>
      <c r="C170" s="3"/>
      <c r="D170" s="3"/>
      <c r="E170" s="3"/>
      <c r="G170" s="3" t="s">
        <v>10</v>
      </c>
      <c r="H170" s="7" t="s">
        <v>11</v>
      </c>
      <c r="I170" s="7" t="s">
        <v>12</v>
      </c>
      <c r="J170" s="7" t="s">
        <v>6</v>
      </c>
      <c r="K170" s="7" t="s">
        <v>13</v>
      </c>
    </row>
    <row r="171" spans="1:11" x14ac:dyDescent="0.25">
      <c r="A171" s="3" t="s">
        <v>14</v>
      </c>
      <c r="B171" s="6">
        <v>45460</v>
      </c>
      <c r="C171" s="3"/>
      <c r="D171" s="3"/>
      <c r="E171" s="3"/>
      <c r="G171" s="7" t="s">
        <v>15</v>
      </c>
      <c r="H171" s="8"/>
      <c r="I171" s="8"/>
      <c r="J171" s="8"/>
      <c r="K171" s="8"/>
    </row>
    <row r="172" spans="1:11" x14ac:dyDescent="0.25">
      <c r="A172" s="3" t="s">
        <v>16</v>
      </c>
      <c r="B172" s="6">
        <v>45461</v>
      </c>
      <c r="C172" s="3"/>
      <c r="D172" s="3"/>
      <c r="E172" s="3"/>
      <c r="G172" s="7" t="s">
        <v>17</v>
      </c>
      <c r="H172" s="8"/>
      <c r="I172" s="8"/>
      <c r="J172" s="8"/>
      <c r="K172" s="8"/>
    </row>
    <row r="173" spans="1:11" x14ac:dyDescent="0.25">
      <c r="A173" s="3" t="s">
        <v>18</v>
      </c>
      <c r="B173" s="6">
        <v>45462</v>
      </c>
      <c r="C173" s="3"/>
      <c r="D173" s="3"/>
      <c r="E173" s="3"/>
      <c r="G173" s="7" t="s">
        <v>19</v>
      </c>
      <c r="H173" s="8">
        <f>G177</f>
        <v>9282</v>
      </c>
      <c r="I173" s="8"/>
      <c r="J173" s="8">
        <f>D179</f>
        <v>0</v>
      </c>
      <c r="K173" s="8">
        <f>H173-J173-I173</f>
        <v>9282</v>
      </c>
    </row>
    <row r="174" spans="1:11" x14ac:dyDescent="0.25">
      <c r="A174" s="3" t="s">
        <v>20</v>
      </c>
      <c r="B174" s="6">
        <v>45463</v>
      </c>
      <c r="C174" s="3"/>
      <c r="D174" s="3"/>
      <c r="E174" s="3"/>
      <c r="G174" s="7" t="s">
        <v>21</v>
      </c>
      <c r="H174" s="8"/>
      <c r="I174" s="8"/>
      <c r="J174" s="8"/>
      <c r="K174" s="8"/>
    </row>
    <row r="175" spans="1:11" x14ac:dyDescent="0.25">
      <c r="A175" s="3" t="s">
        <v>22</v>
      </c>
      <c r="B175" s="6">
        <v>45464</v>
      </c>
      <c r="C175" s="3"/>
      <c r="D175" s="3"/>
      <c r="E175" s="3"/>
      <c r="G175" s="7" t="s">
        <v>23</v>
      </c>
      <c r="H175" s="8"/>
      <c r="I175" s="8"/>
      <c r="J175" s="8"/>
      <c r="K175" s="8"/>
    </row>
    <row r="176" spans="1:11" x14ac:dyDescent="0.25">
      <c r="A176" s="3" t="s">
        <v>24</v>
      </c>
      <c r="B176" s="6">
        <v>45465</v>
      </c>
      <c r="C176" s="3"/>
      <c r="D176" s="3"/>
      <c r="E176" s="3"/>
      <c r="G176" s="7" t="s">
        <v>25</v>
      </c>
      <c r="H176" s="7" t="s">
        <v>26</v>
      </c>
      <c r="I176" s="7" t="s">
        <v>27</v>
      </c>
      <c r="J176" s="9">
        <v>0.5</v>
      </c>
      <c r="K176" s="7" t="s">
        <v>28</v>
      </c>
    </row>
    <row r="177" spans="1:11" x14ac:dyDescent="0.25">
      <c r="A177" s="3" t="s">
        <v>29</v>
      </c>
      <c r="B177" s="6">
        <v>45466</v>
      </c>
      <c r="C177" s="3">
        <v>9282</v>
      </c>
      <c r="D177" s="3"/>
      <c r="E177" s="3"/>
      <c r="G177" s="3">
        <f>SUM(C170:C178)</f>
        <v>9282</v>
      </c>
      <c r="H177" s="3">
        <v>1</v>
      </c>
      <c r="I177" s="10">
        <f>G177/H177</f>
        <v>9282</v>
      </c>
      <c r="J177" s="3">
        <f>G177*J176</f>
        <v>4641</v>
      </c>
      <c r="K177" s="3"/>
    </row>
    <row r="178" spans="1:11" ht="15.75" thickBot="1" x14ac:dyDescent="0.3">
      <c r="A178" s="3" t="s">
        <v>30</v>
      </c>
      <c r="B178" s="6">
        <v>45467</v>
      </c>
      <c r="C178" s="3"/>
      <c r="D178" s="3"/>
      <c r="E178" s="3"/>
      <c r="G178" s="7" t="s">
        <v>31</v>
      </c>
      <c r="I178" s="7" t="s">
        <v>32</v>
      </c>
      <c r="J178" s="7" t="s">
        <v>33</v>
      </c>
      <c r="K178" s="11" t="s">
        <v>34</v>
      </c>
    </row>
    <row r="179" spans="1:11" ht="15.75" thickBot="1" x14ac:dyDescent="0.3">
      <c r="A179" s="3" t="s">
        <v>35</v>
      </c>
      <c r="B179" s="3"/>
      <c r="C179" s="3">
        <f>SUM(C170:C178)</f>
        <v>9282</v>
      </c>
      <c r="D179" s="3">
        <f>SUM(D170:D178)</f>
        <v>0</v>
      </c>
      <c r="E179" s="3">
        <f>SUM(E170:E178)</f>
        <v>0</v>
      </c>
      <c r="G179" s="3">
        <f>G177-E179</f>
        <v>9282</v>
      </c>
      <c r="I179" s="3"/>
      <c r="J179" s="12">
        <v>1000</v>
      </c>
      <c r="K179" s="13">
        <f>J177-J179-J173</f>
        <v>3641</v>
      </c>
    </row>
    <row r="180" spans="1:11" x14ac:dyDescent="0.25">
      <c r="G180" s="7" t="s">
        <v>36</v>
      </c>
    </row>
    <row r="181" spans="1:11" x14ac:dyDescent="0.25">
      <c r="G181" s="10">
        <f>G179/H177</f>
        <v>9282</v>
      </c>
    </row>
    <row r="185" spans="1:11" x14ac:dyDescent="0.25">
      <c r="B185" t="s">
        <v>37</v>
      </c>
    </row>
    <row r="187" spans="1:11" x14ac:dyDescent="0.25">
      <c r="B187" s="2"/>
    </row>
    <row r="188" spans="1:11" x14ac:dyDescent="0.25">
      <c r="B188" s="2"/>
    </row>
    <row r="189" spans="1:11" x14ac:dyDescent="0.25">
      <c r="A189" s="31" t="s">
        <v>38</v>
      </c>
      <c r="B189" s="31"/>
      <c r="C189" s="31"/>
      <c r="D189" s="17" t="s">
        <v>43</v>
      </c>
      <c r="E189" s="3" t="s">
        <v>39</v>
      </c>
      <c r="F189" s="3" t="s">
        <v>41</v>
      </c>
      <c r="G189" s="3" t="s">
        <v>48</v>
      </c>
      <c r="H189" s="3" t="s">
        <v>47</v>
      </c>
      <c r="I189" s="3" t="s">
        <v>40</v>
      </c>
      <c r="J189" s="3" t="s">
        <v>42</v>
      </c>
    </row>
    <row r="190" spans="1:11" x14ac:dyDescent="0.25">
      <c r="A190" s="14">
        <v>45523</v>
      </c>
      <c r="B190" s="15" t="s">
        <v>2</v>
      </c>
      <c r="C190" s="14">
        <v>45529</v>
      </c>
      <c r="D190" s="19">
        <f>G17</f>
        <v>14606</v>
      </c>
      <c r="E190" s="3">
        <f>K19</f>
        <v>7849.6</v>
      </c>
      <c r="F190" s="3"/>
      <c r="G190" s="21">
        <v>45534</v>
      </c>
      <c r="H190" s="6">
        <v>45534</v>
      </c>
      <c r="I190" s="10">
        <f t="shared" ref="I190:I192" si="0">E190-F190</f>
        <v>7849.6</v>
      </c>
      <c r="J190" s="3"/>
    </row>
    <row r="191" spans="1:11" x14ac:dyDescent="0.25">
      <c r="A191" s="14">
        <v>45516</v>
      </c>
      <c r="B191" s="15" t="s">
        <v>2</v>
      </c>
      <c r="C191" s="14">
        <v>45522</v>
      </c>
      <c r="D191" s="19">
        <f>G33</f>
        <v>45665</v>
      </c>
      <c r="E191" s="3">
        <f>K35</f>
        <v>23161</v>
      </c>
      <c r="F191" s="3"/>
      <c r="G191" s="21">
        <v>45527</v>
      </c>
      <c r="H191" s="6">
        <v>45527</v>
      </c>
      <c r="I191" s="10">
        <f t="shared" si="0"/>
        <v>23161</v>
      </c>
      <c r="J191" s="3"/>
    </row>
    <row r="192" spans="1:11" x14ac:dyDescent="0.25">
      <c r="A192" s="14">
        <v>45509</v>
      </c>
      <c r="B192" s="15" t="s">
        <v>2</v>
      </c>
      <c r="C192" s="14">
        <v>45515</v>
      </c>
      <c r="D192" s="19">
        <f>G51</f>
        <v>43813</v>
      </c>
      <c r="E192" s="3">
        <f>K53</f>
        <v>20108.8</v>
      </c>
      <c r="F192" s="3">
        <v>17273</v>
      </c>
      <c r="G192" s="21">
        <v>45520</v>
      </c>
      <c r="H192" s="6">
        <v>45520</v>
      </c>
      <c r="I192" s="10">
        <f t="shared" si="0"/>
        <v>2835.7999999999993</v>
      </c>
      <c r="J192" s="3">
        <v>1000</v>
      </c>
    </row>
    <row r="193" spans="1:10" x14ac:dyDescent="0.25">
      <c r="A193" s="14">
        <v>45502</v>
      </c>
      <c r="B193" s="15" t="s">
        <v>2</v>
      </c>
      <c r="C193" s="14">
        <v>45508</v>
      </c>
      <c r="D193" s="19">
        <f>G69</f>
        <v>43694</v>
      </c>
      <c r="E193" s="10">
        <f>K71</f>
        <v>21861.399999999998</v>
      </c>
      <c r="F193" s="3">
        <v>20699</v>
      </c>
      <c r="G193" s="21">
        <v>45513</v>
      </c>
      <c r="H193" s="6">
        <v>45513</v>
      </c>
      <c r="I193" s="10">
        <f>E193-F193</f>
        <v>1162.3999999999978</v>
      </c>
      <c r="J193" s="3">
        <v>3000</v>
      </c>
    </row>
    <row r="194" spans="1:10" x14ac:dyDescent="0.25">
      <c r="A194" s="14">
        <v>45495</v>
      </c>
      <c r="B194" s="15" t="s">
        <v>2</v>
      </c>
      <c r="C194" s="14">
        <v>45501</v>
      </c>
      <c r="D194" s="19">
        <f>G87</f>
        <v>44002</v>
      </c>
      <c r="E194" s="10">
        <f>K89</f>
        <v>23401.200000000001</v>
      </c>
      <c r="F194" s="3">
        <v>23220</v>
      </c>
      <c r="G194" s="21">
        <v>45506</v>
      </c>
      <c r="H194" s="6">
        <v>45506</v>
      </c>
      <c r="I194" s="10">
        <f t="shared" ref="I194:I199" si="1">E194-F194</f>
        <v>181.20000000000073</v>
      </c>
      <c r="J194" s="3">
        <v>3000</v>
      </c>
    </row>
    <row r="195" spans="1:10" x14ac:dyDescent="0.25">
      <c r="A195" s="14">
        <v>45488</v>
      </c>
      <c r="B195" s="15" t="s">
        <v>2</v>
      </c>
      <c r="C195" s="14">
        <v>45494</v>
      </c>
      <c r="D195" s="19">
        <f>G105</f>
        <v>44736</v>
      </c>
      <c r="E195" s="3">
        <f>K107</f>
        <v>21513.599999999999</v>
      </c>
      <c r="F195" s="3">
        <v>19061</v>
      </c>
      <c r="G195" s="21">
        <v>45499</v>
      </c>
      <c r="H195" s="6">
        <v>45499</v>
      </c>
      <c r="I195" s="10">
        <f t="shared" si="1"/>
        <v>2452.5999999999985</v>
      </c>
      <c r="J195" s="3">
        <v>3000</v>
      </c>
    </row>
    <row r="196" spans="1:10" x14ac:dyDescent="0.25">
      <c r="A196" s="14">
        <v>45481</v>
      </c>
      <c r="B196" s="15" t="s">
        <v>2</v>
      </c>
      <c r="C196" s="14">
        <v>45487</v>
      </c>
      <c r="D196" s="19">
        <f>G123</f>
        <v>45827</v>
      </c>
      <c r="E196" s="3">
        <f>K125</f>
        <v>21292.2</v>
      </c>
      <c r="F196" s="3">
        <v>20129</v>
      </c>
      <c r="G196" s="21">
        <v>45492</v>
      </c>
      <c r="H196" s="6">
        <v>45492</v>
      </c>
      <c r="I196" s="10">
        <f t="shared" si="1"/>
        <v>1163.2000000000007</v>
      </c>
      <c r="J196" s="3">
        <v>3000</v>
      </c>
    </row>
    <row r="197" spans="1:10" x14ac:dyDescent="0.25">
      <c r="A197" s="14">
        <v>45474</v>
      </c>
      <c r="B197" s="15" t="s">
        <v>2</v>
      </c>
      <c r="C197" s="14">
        <v>45480</v>
      </c>
      <c r="D197" s="19">
        <f>G141</f>
        <v>12063</v>
      </c>
      <c r="E197" s="3">
        <f>K143</f>
        <v>5031.5</v>
      </c>
      <c r="F197" s="3"/>
      <c r="G197" s="21">
        <v>45485</v>
      </c>
      <c r="H197" s="6">
        <v>45485</v>
      </c>
      <c r="I197" s="10">
        <f t="shared" si="1"/>
        <v>5031.5</v>
      </c>
      <c r="J197" s="3">
        <v>1000</v>
      </c>
    </row>
    <row r="198" spans="1:10" x14ac:dyDescent="0.25">
      <c r="A198" s="14">
        <v>45467</v>
      </c>
      <c r="B198" s="15" t="s">
        <v>2</v>
      </c>
      <c r="C198" s="14">
        <v>45473</v>
      </c>
      <c r="D198" s="19">
        <f>G159</f>
        <v>80598</v>
      </c>
      <c r="E198" s="3">
        <f>K161</f>
        <v>32192.499999999996</v>
      </c>
      <c r="F198" s="3">
        <v>32093</v>
      </c>
      <c r="G198" s="21">
        <v>45478</v>
      </c>
      <c r="H198" s="6">
        <v>45480</v>
      </c>
      <c r="I198" s="10">
        <f t="shared" si="1"/>
        <v>99.499999999996362</v>
      </c>
      <c r="J198" s="3">
        <v>5000</v>
      </c>
    </row>
    <row r="199" spans="1:10" x14ac:dyDescent="0.25">
      <c r="A199" s="14">
        <v>45460</v>
      </c>
      <c r="B199" s="15" t="s">
        <v>2</v>
      </c>
      <c r="C199" s="14">
        <v>45466</v>
      </c>
      <c r="D199" s="19">
        <f>G177</f>
        <v>9282</v>
      </c>
      <c r="E199" s="3">
        <f>K179</f>
        <v>3641</v>
      </c>
      <c r="F199" s="3">
        <v>2868</v>
      </c>
      <c r="G199" s="21">
        <v>45471</v>
      </c>
      <c r="H199" s="6">
        <v>45475</v>
      </c>
      <c r="I199" s="10">
        <f t="shared" si="1"/>
        <v>773</v>
      </c>
      <c r="J199" s="3">
        <v>1000</v>
      </c>
    </row>
    <row r="200" spans="1:10" x14ac:dyDescent="0.25">
      <c r="A200" s="3"/>
      <c r="B200" s="3"/>
      <c r="C200" s="3"/>
      <c r="D200" s="10">
        <f>SUM(D190:D199)</f>
        <v>384286</v>
      </c>
      <c r="E200" s="3">
        <f>SUM(E190:E199)</f>
        <v>180052.8</v>
      </c>
      <c r="F200" s="3">
        <f>SUM(F190:F199)</f>
        <v>135343</v>
      </c>
      <c r="G200" s="3"/>
      <c r="H200" s="3"/>
      <c r="I200" s="10">
        <f>SUM(I190:I199)</f>
        <v>44709.799999999988</v>
      </c>
      <c r="J200" s="3">
        <f>SUM(J190:J199)</f>
        <v>20000</v>
      </c>
    </row>
    <row r="202" spans="1:10" x14ac:dyDescent="0.25">
      <c r="A202" s="3"/>
      <c r="B202" s="20" t="s">
        <v>46</v>
      </c>
      <c r="C202" s="3"/>
      <c r="D202" s="3"/>
      <c r="E202" s="32">
        <f>I200</f>
        <v>44709.799999999988</v>
      </c>
    </row>
    <row r="203" spans="1:10" x14ac:dyDescent="0.25">
      <c r="A203" s="22" t="s">
        <v>45</v>
      </c>
      <c r="B203" s="22"/>
      <c r="C203" s="22"/>
      <c r="D203" s="3"/>
      <c r="E203" s="32">
        <f>J200</f>
        <v>20000</v>
      </c>
    </row>
    <row r="204" spans="1:10" ht="15.75" thickBot="1" x14ac:dyDescent="0.3">
      <c r="E204" s="33"/>
    </row>
    <row r="205" spans="1:10" ht="19.5" thickBot="1" x14ac:dyDescent="0.35">
      <c r="A205" s="23" t="s">
        <v>50</v>
      </c>
      <c r="B205" s="24"/>
      <c r="C205" s="25"/>
      <c r="E205" s="34">
        <f>E202+E203</f>
        <v>64709.799999999988</v>
      </c>
    </row>
    <row r="206" spans="1:10" ht="15.75" thickBot="1" x14ac:dyDescent="0.3">
      <c r="E206" s="33"/>
    </row>
    <row r="207" spans="1:10" ht="19.5" thickBot="1" x14ac:dyDescent="0.35">
      <c r="A207" s="26" t="s">
        <v>49</v>
      </c>
      <c r="B207" s="27"/>
      <c r="C207" s="28"/>
      <c r="E207" s="34">
        <v>30000</v>
      </c>
    </row>
  </sheetData>
  <mergeCells count="24">
    <mergeCell ref="A23:C23"/>
    <mergeCell ref="G23:H23"/>
    <mergeCell ref="A7:C7"/>
    <mergeCell ref="G7:H7"/>
    <mergeCell ref="A167:C167"/>
    <mergeCell ref="G167:H167"/>
    <mergeCell ref="A113:C113"/>
    <mergeCell ref="G113:H113"/>
    <mergeCell ref="A131:C131"/>
    <mergeCell ref="G131:H131"/>
    <mergeCell ref="A149:C149"/>
    <mergeCell ref="G149:H149"/>
    <mergeCell ref="A59:C59"/>
    <mergeCell ref="G59:H59"/>
    <mergeCell ref="A77:C77"/>
    <mergeCell ref="G77:H77"/>
    <mergeCell ref="A203:C203"/>
    <mergeCell ref="A205:C205"/>
    <mergeCell ref="A207:C207"/>
    <mergeCell ref="A41:C41"/>
    <mergeCell ref="G41:H41"/>
    <mergeCell ref="A189:C189"/>
    <mergeCell ref="A95:C95"/>
    <mergeCell ref="G95:H9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Volochaevka</dc:creator>
  <cp:lastModifiedBy>Александр Кавалеров</cp:lastModifiedBy>
  <dcterms:created xsi:type="dcterms:W3CDTF">2024-08-10T09:26:26Z</dcterms:created>
  <dcterms:modified xsi:type="dcterms:W3CDTF">2024-08-25T17:38:20Z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38070047-83bd-4fbd-b73b-25a6fe6a4315</vt:lpwstr>
  </property>
</Properties>
</file>